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ac/ALL FILES (5:2:20)/MW Docs/Admin/Budget Docs/"/>
    </mc:Choice>
  </mc:AlternateContent>
  <xr:revisionPtr revIDLastSave="0" documentId="8_{B8CF5899-9D41-3642-B6F2-47D70F180C02}" xr6:coauthVersionLast="45" xr6:coauthVersionMax="45" xr10:uidLastSave="{00000000-0000-0000-0000-000000000000}"/>
  <bookViews>
    <workbookView xWindow="6140" yWindow="980" windowWidth="25600" windowHeight="16060" tabRatio="500" xr2:uid="{00000000-000D-0000-FFFF-FFFF00000000}"/>
  </bookViews>
  <sheets>
    <sheet name="Monthly Budget" sheetId="6" r:id="rId1"/>
    <sheet name="12 Mo Budget" sheetId="10" state="hidden" r:id="rId2"/>
    <sheet name="Questionnaire Data" sheetId="7" r:id="rId3"/>
  </sheets>
  <externalReferences>
    <externalReference r:id="rId4"/>
  </externalReferences>
  <definedNames>
    <definedName name="Food" localSheetId="1">'[1]Income &amp; Expenses Tracker'!#REF!</definedName>
    <definedName name="Food" localSheetId="0">'[1]Income &amp; Expenses Tracker'!#REF!</definedName>
    <definedName name="Food">'[1]Income &amp; Expenses Tracker'!#REF!</definedName>
    <definedName name="_xlnm.Print_Area" localSheetId="1">'12 Mo Budget'!$A$1:$AK$122</definedName>
    <definedName name="_xlnm.Print_Area" localSheetId="0">'Monthly Budget'!$A$1:$P$122</definedName>
    <definedName name="_xlnm.Print_Titles" localSheetId="1">'12 Mo Budget'!$B:$B,'12 Mo Budget'!$1:$5</definedName>
    <definedName name="_xlnm.Print_Titles" localSheetId="0">'Monthly Budget'!$B:$B,'Monthly Budget'!$1:$5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6" l="1"/>
  <c r="B52" i="6"/>
  <c r="E2" i="6"/>
  <c r="E2" i="10" s="1"/>
  <c r="K8" i="10"/>
  <c r="O8" i="10"/>
  <c r="O106" i="10" s="1"/>
  <c r="S8" i="10"/>
  <c r="W8" i="10"/>
  <c r="AA8" i="10"/>
  <c r="AE8" i="10"/>
  <c r="W106" i="10"/>
  <c r="S106" i="10"/>
  <c r="E4" i="6"/>
  <c r="E4" i="10" s="1"/>
  <c r="B45" i="6"/>
  <c r="K85" i="10"/>
  <c r="M85" i="10"/>
  <c r="K98" i="10"/>
  <c r="K97" i="10"/>
  <c r="M97" i="10"/>
  <c r="K96" i="10"/>
  <c r="M96" i="10" s="1"/>
  <c r="O96" i="10"/>
  <c r="Q96" i="10" s="1"/>
  <c r="S96" i="10"/>
  <c r="U96" i="10" s="1"/>
  <c r="W96" i="10" s="1"/>
  <c r="Y96" i="10" s="1"/>
  <c r="AA96" i="10" s="1"/>
  <c r="AC96" i="10" s="1"/>
  <c r="AE96" i="10" s="1"/>
  <c r="AG96" i="10" s="1"/>
  <c r="K95" i="10"/>
  <c r="M95" i="10"/>
  <c r="K94" i="10"/>
  <c r="K93" i="10"/>
  <c r="M93" i="10"/>
  <c r="K92" i="10"/>
  <c r="M92" i="10" s="1"/>
  <c r="O92" i="10"/>
  <c r="Q92" i="10" s="1"/>
  <c r="S92" i="10"/>
  <c r="K91" i="10"/>
  <c r="M91" i="10"/>
  <c r="K90" i="10"/>
  <c r="K89" i="10"/>
  <c r="M89" i="10"/>
  <c r="K88" i="10"/>
  <c r="M88" i="10" s="1"/>
  <c r="O88" i="10"/>
  <c r="Q88" i="10" s="1"/>
  <c r="S88" i="10"/>
  <c r="U88" i="10" s="1"/>
  <c r="W88" i="10" s="1"/>
  <c r="Y88" i="10" s="1"/>
  <c r="AA88" i="10" s="1"/>
  <c r="AC88" i="10" s="1"/>
  <c r="AE88" i="10" s="1"/>
  <c r="AG88" i="10" s="1"/>
  <c r="AI88" i="10"/>
  <c r="K87" i="10"/>
  <c r="M87" i="10"/>
  <c r="K86" i="10"/>
  <c r="K74" i="10"/>
  <c r="M74" i="10"/>
  <c r="O74" i="10" s="1"/>
  <c r="Q74" i="10" s="1"/>
  <c r="S74" i="10" s="1"/>
  <c r="U74" i="10" s="1"/>
  <c r="W74" i="10"/>
  <c r="Y74" i="10" s="1"/>
  <c r="AA74" i="10" s="1"/>
  <c r="AC74" i="10" s="1"/>
  <c r="AE74" i="10" s="1"/>
  <c r="AG74" i="10" s="1"/>
  <c r="K73" i="10"/>
  <c r="M73" i="10"/>
  <c r="O73" i="10" s="1"/>
  <c r="Q73" i="10"/>
  <c r="S73" i="10"/>
  <c r="U73" i="10" s="1"/>
  <c r="W73" i="10" s="1"/>
  <c r="Y73" i="10" s="1"/>
  <c r="AA73" i="10" s="1"/>
  <c r="AC73" i="10" s="1"/>
  <c r="AE73" i="10" s="1"/>
  <c r="AG73" i="10" s="1"/>
  <c r="K72" i="10"/>
  <c r="M72" i="10" s="1"/>
  <c r="O72" i="10"/>
  <c r="Q72" i="10" s="1"/>
  <c r="S72" i="10" s="1"/>
  <c r="U72" i="10" s="1"/>
  <c r="W72" i="10" s="1"/>
  <c r="Y72" i="10"/>
  <c r="AA72" i="10" s="1"/>
  <c r="AC72" i="10" s="1"/>
  <c r="AE72" i="10" s="1"/>
  <c r="AG72" i="10" s="1"/>
  <c r="K71" i="10"/>
  <c r="M71" i="10"/>
  <c r="O71" i="10"/>
  <c r="Q71" i="10"/>
  <c r="S71" i="10" s="1"/>
  <c r="U71" i="10" s="1"/>
  <c r="W71" i="10" s="1"/>
  <c r="Y71" i="10" s="1"/>
  <c r="AA71" i="10" s="1"/>
  <c r="AC71" i="10" s="1"/>
  <c r="AE71" i="10" s="1"/>
  <c r="AG71" i="10" s="1"/>
  <c r="K70" i="10"/>
  <c r="M70" i="10"/>
  <c r="O70" i="10" s="1"/>
  <c r="Q70" i="10" s="1"/>
  <c r="S70" i="10" s="1"/>
  <c r="U70" i="10" s="1"/>
  <c r="W70" i="10"/>
  <c r="Y70" i="10" s="1"/>
  <c r="AA70" i="10" s="1"/>
  <c r="AC70" i="10" s="1"/>
  <c r="AE70" i="10" s="1"/>
  <c r="AG70" i="10" s="1"/>
  <c r="K69" i="10"/>
  <c r="M69" i="10"/>
  <c r="O69" i="10" s="1"/>
  <c r="Q69" i="10"/>
  <c r="S69" i="10"/>
  <c r="U69" i="10" s="1"/>
  <c r="W69" i="10" s="1"/>
  <c r="Y69" i="10" s="1"/>
  <c r="AA69" i="10" s="1"/>
  <c r="AC69" i="10" s="1"/>
  <c r="AE69" i="10" s="1"/>
  <c r="AG69" i="10" s="1"/>
  <c r="K68" i="10"/>
  <c r="K67" i="10"/>
  <c r="M67" i="10"/>
  <c r="K66" i="10"/>
  <c r="M66" i="10" s="1"/>
  <c r="O66" i="10" s="1"/>
  <c r="Q66" i="10" s="1"/>
  <c r="AI66" i="10" s="1"/>
  <c r="S66" i="10"/>
  <c r="U66" i="10" s="1"/>
  <c r="W66" i="10" s="1"/>
  <c r="Y66" i="10" s="1"/>
  <c r="AA66" i="10" s="1"/>
  <c r="AC66" i="10" s="1"/>
  <c r="AE66" i="10" s="1"/>
  <c r="AG66" i="10" s="1"/>
  <c r="K65" i="10"/>
  <c r="M65" i="10"/>
  <c r="O65" i="10"/>
  <c r="Q65" i="10"/>
  <c r="S65" i="10" s="1"/>
  <c r="U65" i="10" s="1"/>
  <c r="W65" i="10" s="1"/>
  <c r="Y65" i="10" s="1"/>
  <c r="AA65" i="10" s="1"/>
  <c r="AC65" i="10" s="1"/>
  <c r="AE65" i="10" s="1"/>
  <c r="AG65" i="10" s="1"/>
  <c r="K64" i="10"/>
  <c r="M64" i="10"/>
  <c r="O64" i="10" s="1"/>
  <c r="Q64" i="10" s="1"/>
  <c r="S64" i="10" s="1"/>
  <c r="U64" i="10" s="1"/>
  <c r="W64" i="10" s="1"/>
  <c r="Y64" i="10" s="1"/>
  <c r="AA64" i="10" s="1"/>
  <c r="AC64" i="10" s="1"/>
  <c r="AE64" i="10" s="1"/>
  <c r="AG64" i="10" s="1"/>
  <c r="K63" i="10"/>
  <c r="K62" i="10"/>
  <c r="M62" i="10" s="1"/>
  <c r="O62" i="10" s="1"/>
  <c r="Q62" i="10"/>
  <c r="S62" i="10" s="1"/>
  <c r="U62" i="10" s="1"/>
  <c r="W62" i="10" s="1"/>
  <c r="Y62" i="10" s="1"/>
  <c r="AA62" i="10" s="1"/>
  <c r="AC62" i="10" s="1"/>
  <c r="AE62" i="10" s="1"/>
  <c r="AG62" i="10" s="1"/>
  <c r="K61" i="10"/>
  <c r="M61" i="10"/>
  <c r="O61" i="10"/>
  <c r="Q61" i="10" s="1"/>
  <c r="S61" i="10" s="1"/>
  <c r="U61" i="10" s="1"/>
  <c r="W61" i="10" s="1"/>
  <c r="Y61" i="10" s="1"/>
  <c r="AA61" i="10" s="1"/>
  <c r="AC61" i="10" s="1"/>
  <c r="AE61" i="10" s="1"/>
  <c r="K43" i="10"/>
  <c r="M43" i="10"/>
  <c r="O43" i="10"/>
  <c r="Q43" i="10" s="1"/>
  <c r="S43" i="10" s="1"/>
  <c r="U43" i="10" s="1"/>
  <c r="W43" i="10" s="1"/>
  <c r="Y43" i="10" s="1"/>
  <c r="AA43" i="10" s="1"/>
  <c r="AC43" i="10" s="1"/>
  <c r="AE43" i="10" s="1"/>
  <c r="AG43" i="10" s="1"/>
  <c r="K44" i="10"/>
  <c r="M44" i="10"/>
  <c r="O44" i="10" s="1"/>
  <c r="Q44" i="10" s="1"/>
  <c r="S44" i="10" s="1"/>
  <c r="U44" i="10" s="1"/>
  <c r="W44" i="10" s="1"/>
  <c r="Y44" i="10" s="1"/>
  <c r="AA44" i="10" s="1"/>
  <c r="AC44" i="10" s="1"/>
  <c r="AE44" i="10" s="1"/>
  <c r="AG44" i="10" s="1"/>
  <c r="K45" i="10"/>
  <c r="K46" i="10"/>
  <c r="M46" i="10" s="1"/>
  <c r="O46" i="10"/>
  <c r="Q46" i="10" s="1"/>
  <c r="S46" i="10" s="1"/>
  <c r="U46" i="10" s="1"/>
  <c r="W46" i="10" s="1"/>
  <c r="Y46" i="10" s="1"/>
  <c r="AA46" i="10" s="1"/>
  <c r="AC46" i="10" s="1"/>
  <c r="AE46" i="10" s="1"/>
  <c r="AG46" i="10" s="1"/>
  <c r="K47" i="10"/>
  <c r="M47" i="10"/>
  <c r="O47" i="10"/>
  <c r="Q47" i="10" s="1"/>
  <c r="S47" i="10" s="1"/>
  <c r="U47" i="10" s="1"/>
  <c r="W47" i="10" s="1"/>
  <c r="Y47" i="10" s="1"/>
  <c r="AA47" i="10" s="1"/>
  <c r="AC47" i="10" s="1"/>
  <c r="AE47" i="10" s="1"/>
  <c r="AG47" i="10" s="1"/>
  <c r="K48" i="10"/>
  <c r="M48" i="10"/>
  <c r="K49" i="10"/>
  <c r="M49" i="10" s="1"/>
  <c r="O49" i="10" s="1"/>
  <c r="Q49" i="10" s="1"/>
  <c r="S49" i="10"/>
  <c r="U49" i="10" s="1"/>
  <c r="W49" i="10" s="1"/>
  <c r="Y49" i="10" s="1"/>
  <c r="AA49" i="10" s="1"/>
  <c r="AC49" i="10" s="1"/>
  <c r="AE49" i="10" s="1"/>
  <c r="AG49" i="10" s="1"/>
  <c r="K50" i="10"/>
  <c r="M50" i="10"/>
  <c r="K51" i="10"/>
  <c r="M51" i="10" s="1"/>
  <c r="O51" i="10"/>
  <c r="Q51" i="10" s="1"/>
  <c r="S51" i="10"/>
  <c r="U51" i="10" s="1"/>
  <c r="W51" i="10" s="1"/>
  <c r="Y51" i="10" s="1"/>
  <c r="AA51" i="10" s="1"/>
  <c r="AC51" i="10" s="1"/>
  <c r="AE51" i="10" s="1"/>
  <c r="AG51" i="10" s="1"/>
  <c r="K52" i="10"/>
  <c r="M52" i="10"/>
  <c r="K53" i="10"/>
  <c r="M53" i="10" s="1"/>
  <c r="O53" i="10" s="1"/>
  <c r="Q53" i="10" s="1"/>
  <c r="S53" i="10" s="1"/>
  <c r="U53" i="10" s="1"/>
  <c r="W53" i="10" s="1"/>
  <c r="Y53" i="10" s="1"/>
  <c r="AA53" i="10" s="1"/>
  <c r="AC53" i="10" s="1"/>
  <c r="AE53" i="10" s="1"/>
  <c r="AG53" i="10" s="1"/>
  <c r="K42" i="10"/>
  <c r="M42" i="10"/>
  <c r="K33" i="10"/>
  <c r="M33" i="10" s="1"/>
  <c r="O33" i="10"/>
  <c r="Q33" i="10" s="1"/>
  <c r="S33" i="10"/>
  <c r="U33" i="10" s="1"/>
  <c r="W33" i="10" s="1"/>
  <c r="K32" i="10"/>
  <c r="M32" i="10"/>
  <c r="K31" i="10"/>
  <c r="M31" i="10" s="1"/>
  <c r="O31" i="10" s="1"/>
  <c r="Q31" i="10" s="1"/>
  <c r="S31" i="10" s="1"/>
  <c r="U31" i="10" s="1"/>
  <c r="W31" i="10" s="1"/>
  <c r="Y31" i="10" s="1"/>
  <c r="AA31" i="10" s="1"/>
  <c r="AC31" i="10" s="1"/>
  <c r="AE31" i="10" s="1"/>
  <c r="AG31" i="10" s="1"/>
  <c r="K30" i="10"/>
  <c r="M30" i="10"/>
  <c r="K22" i="10"/>
  <c r="M22" i="10" s="1"/>
  <c r="O22" i="10"/>
  <c r="Q22" i="10" s="1"/>
  <c r="S22" i="10"/>
  <c r="U22" i="10" s="1"/>
  <c r="W22" i="10" s="1"/>
  <c r="K11" i="10"/>
  <c r="M11" i="10"/>
  <c r="K12" i="10"/>
  <c r="M12" i="10" s="1"/>
  <c r="O12" i="10" s="1"/>
  <c r="Q12" i="10" s="1"/>
  <c r="S12" i="10" s="1"/>
  <c r="U12" i="10" s="1"/>
  <c r="W12" i="10" s="1"/>
  <c r="Y12" i="10" s="1"/>
  <c r="AA12" i="10" s="1"/>
  <c r="AC12" i="10" s="1"/>
  <c r="AE12" i="10" s="1"/>
  <c r="AG12" i="10" s="1"/>
  <c r="K13" i="10"/>
  <c r="M13" i="10"/>
  <c r="K14" i="10"/>
  <c r="M14" i="10" s="1"/>
  <c r="O14" i="10"/>
  <c r="Q14" i="10" s="1"/>
  <c r="S14" i="10"/>
  <c r="U14" i="10" s="1"/>
  <c r="W14" i="10" s="1"/>
  <c r="K10" i="10"/>
  <c r="M10" i="10"/>
  <c r="M75" i="10"/>
  <c r="O75" i="10"/>
  <c r="Q75" i="10" s="1"/>
  <c r="S75" i="10" s="1"/>
  <c r="U75" i="10" s="1"/>
  <c r="W75" i="10" s="1"/>
  <c r="Y75" i="10" s="1"/>
  <c r="AA75" i="10" s="1"/>
  <c r="AC75" i="10" s="1"/>
  <c r="AE75" i="10" s="1"/>
  <c r="AG75" i="10" s="1"/>
  <c r="M76" i="10"/>
  <c r="O76" i="10"/>
  <c r="Q76" i="10"/>
  <c r="S76" i="10" s="1"/>
  <c r="U76" i="10" s="1"/>
  <c r="W76" i="10" s="1"/>
  <c r="Y76" i="10" s="1"/>
  <c r="AA76" i="10" s="1"/>
  <c r="AC76" i="10" s="1"/>
  <c r="AE76" i="10" s="1"/>
  <c r="AG76" i="10" s="1"/>
  <c r="M77" i="10"/>
  <c r="O77" i="10" s="1"/>
  <c r="Q77" i="10" s="1"/>
  <c r="S77" i="10" s="1"/>
  <c r="U77" i="10" s="1"/>
  <c r="W77" i="10" s="1"/>
  <c r="Y77" i="10" s="1"/>
  <c r="AA77" i="10" s="1"/>
  <c r="AC77" i="10" s="1"/>
  <c r="AE77" i="10" s="1"/>
  <c r="AG77" i="10" s="1"/>
  <c r="M99" i="10"/>
  <c r="O99" i="10" s="1"/>
  <c r="Q99" i="10" s="1"/>
  <c r="S99" i="10" s="1"/>
  <c r="U99" i="10" s="1"/>
  <c r="W99" i="10" s="1"/>
  <c r="Y99" i="10" s="1"/>
  <c r="AA99" i="10" s="1"/>
  <c r="AC99" i="10" s="1"/>
  <c r="AE99" i="10" s="1"/>
  <c r="AG99" i="10" s="1"/>
  <c r="M100" i="10"/>
  <c r="S24" i="10"/>
  <c r="S109" i="10" s="1"/>
  <c r="Q24" i="10"/>
  <c r="Q109" i="10" s="1"/>
  <c r="O24" i="10"/>
  <c r="O109" i="10"/>
  <c r="M24" i="10"/>
  <c r="M109" i="10"/>
  <c r="F121" i="10"/>
  <c r="F120" i="10"/>
  <c r="F119" i="10"/>
  <c r="F118" i="10"/>
  <c r="K24" i="10"/>
  <c r="K109" i="10" s="1"/>
  <c r="K55" i="10"/>
  <c r="K111" i="10" s="1"/>
  <c r="K79" i="10"/>
  <c r="K112" i="10"/>
  <c r="K102" i="10"/>
  <c r="K113" i="10" s="1"/>
  <c r="F42" i="10"/>
  <c r="F43" i="10"/>
  <c r="F55" i="10" s="1"/>
  <c r="F44" i="10"/>
  <c r="F45" i="10"/>
  <c r="F46" i="10"/>
  <c r="F47" i="10"/>
  <c r="F48" i="10"/>
  <c r="F49" i="10"/>
  <c r="F50" i="10"/>
  <c r="F51" i="10"/>
  <c r="F52" i="10"/>
  <c r="F53" i="10"/>
  <c r="F61" i="10"/>
  <c r="F62" i="10"/>
  <c r="F79" i="10"/>
  <c r="F112" i="10"/>
  <c r="D30" i="10"/>
  <c r="D31" i="10"/>
  <c r="D32" i="10"/>
  <c r="D36" i="10" s="1"/>
  <c r="D110" i="10" s="1"/>
  <c r="D115" i="10" s="1"/>
  <c r="D33" i="10"/>
  <c r="D34" i="10"/>
  <c r="D42" i="10"/>
  <c r="D43" i="10"/>
  <c r="D55" i="10"/>
  <c r="D111" i="10"/>
  <c r="D61" i="10"/>
  <c r="D62" i="10"/>
  <c r="D79" i="10"/>
  <c r="D112" i="10"/>
  <c r="H61" i="10"/>
  <c r="H62" i="10"/>
  <c r="H79" i="10"/>
  <c r="H112" i="10" s="1"/>
  <c r="B62" i="10"/>
  <c r="B61" i="10"/>
  <c r="H53" i="10"/>
  <c r="B53" i="10"/>
  <c r="H52" i="10"/>
  <c r="B52" i="10"/>
  <c r="H51" i="10"/>
  <c r="B51" i="10"/>
  <c r="H50" i="10"/>
  <c r="B50" i="10"/>
  <c r="H49" i="10"/>
  <c r="B49" i="10"/>
  <c r="H48" i="10"/>
  <c r="B48" i="10"/>
  <c r="H47" i="10"/>
  <c r="B47" i="10"/>
  <c r="H46" i="10"/>
  <c r="B46" i="10"/>
  <c r="H45" i="10"/>
  <c r="B45" i="10"/>
  <c r="H44" i="10"/>
  <c r="B44" i="10"/>
  <c r="H43" i="10"/>
  <c r="B43" i="10"/>
  <c r="H42" i="10"/>
  <c r="B42" i="10"/>
  <c r="B14" i="10"/>
  <c r="B13" i="10"/>
  <c r="B12" i="10"/>
  <c r="B11" i="10"/>
  <c r="B10" i="10"/>
  <c r="K61" i="6"/>
  <c r="K62" i="6"/>
  <c r="K63" i="6"/>
  <c r="O63" i="6" s="1"/>
  <c r="K64" i="6"/>
  <c r="K79" i="6" s="1"/>
  <c r="K112" i="6" s="1"/>
  <c r="K65" i="6"/>
  <c r="K66" i="6"/>
  <c r="K67" i="6"/>
  <c r="O67" i="6" s="1"/>
  <c r="K68" i="6"/>
  <c r="O68" i="6" s="1"/>
  <c r="K69" i="6"/>
  <c r="K70" i="6"/>
  <c r="K71" i="6"/>
  <c r="O71" i="6" s="1"/>
  <c r="K72" i="6"/>
  <c r="O72" i="6" s="1"/>
  <c r="K73" i="6"/>
  <c r="K74" i="6"/>
  <c r="O61" i="6"/>
  <c r="O62" i="6"/>
  <c r="O65" i="6"/>
  <c r="O66" i="6"/>
  <c r="O69" i="6"/>
  <c r="O70" i="6"/>
  <c r="O73" i="6"/>
  <c r="O74" i="6"/>
  <c r="M79" i="6"/>
  <c r="M102" i="6"/>
  <c r="M113" i="6" s="1"/>
  <c r="M16" i="6"/>
  <c r="M24" i="6"/>
  <c r="M36" i="6"/>
  <c r="M110" i="6" s="1"/>
  <c r="M55" i="6"/>
  <c r="M111" i="6" s="1"/>
  <c r="K93" i="6"/>
  <c r="O93" i="6"/>
  <c r="K85" i="6"/>
  <c r="O85" i="6" s="1"/>
  <c r="K86" i="6"/>
  <c r="O86" i="6"/>
  <c r="K87" i="6"/>
  <c r="O87" i="6" s="1"/>
  <c r="K88" i="6"/>
  <c r="O88" i="6"/>
  <c r="K89" i="6"/>
  <c r="O89" i="6" s="1"/>
  <c r="K90" i="6"/>
  <c r="O90" i="6"/>
  <c r="K91" i="6"/>
  <c r="O91" i="6" s="1"/>
  <c r="K92" i="6"/>
  <c r="O92" i="6"/>
  <c r="K94" i="6"/>
  <c r="O94" i="6" s="1"/>
  <c r="K95" i="6"/>
  <c r="O95" i="6"/>
  <c r="K96" i="6"/>
  <c r="O96" i="6" s="1"/>
  <c r="K97" i="6"/>
  <c r="O97" i="6"/>
  <c r="K98" i="6"/>
  <c r="O98" i="6" s="1"/>
  <c r="K10" i="6"/>
  <c r="O10" i="6" s="1"/>
  <c r="K11" i="6"/>
  <c r="O11" i="6"/>
  <c r="K12" i="6"/>
  <c r="O12" i="6" s="1"/>
  <c r="K13" i="6"/>
  <c r="O13" i="6"/>
  <c r="K14" i="6"/>
  <c r="O14" i="6" s="1"/>
  <c r="K22" i="6"/>
  <c r="O22" i="6" s="1"/>
  <c r="O24" i="6" s="1"/>
  <c r="O109" i="6" s="1"/>
  <c r="K30" i="6"/>
  <c r="O30" i="6" s="1"/>
  <c r="K31" i="6"/>
  <c r="O31" i="6"/>
  <c r="K32" i="6"/>
  <c r="O32" i="6" s="1"/>
  <c r="K42" i="6"/>
  <c r="O42" i="6" s="1"/>
  <c r="K43" i="6"/>
  <c r="O43" i="6"/>
  <c r="K44" i="6"/>
  <c r="O44" i="6" s="1"/>
  <c r="K45" i="6"/>
  <c r="O45" i="6"/>
  <c r="K46" i="6"/>
  <c r="O46" i="6" s="1"/>
  <c r="K47" i="6"/>
  <c r="O47" i="6"/>
  <c r="K48" i="6"/>
  <c r="O48" i="6" s="1"/>
  <c r="K49" i="6"/>
  <c r="O49" i="6"/>
  <c r="K50" i="6"/>
  <c r="O50" i="6" s="1"/>
  <c r="K51" i="6"/>
  <c r="O51" i="6"/>
  <c r="K52" i="6"/>
  <c r="O52" i="6" s="1"/>
  <c r="K53" i="6"/>
  <c r="O53" i="6"/>
  <c r="M112" i="6"/>
  <c r="M109" i="6"/>
  <c r="M108" i="6"/>
  <c r="O99" i="6"/>
  <c r="O100" i="6"/>
  <c r="O75" i="6"/>
  <c r="O76" i="6"/>
  <c r="O77" i="6"/>
  <c r="B62" i="6"/>
  <c r="B61" i="6"/>
  <c r="B53" i="6"/>
  <c r="B51" i="6"/>
  <c r="B50" i="6"/>
  <c r="B48" i="6"/>
  <c r="B47" i="6"/>
  <c r="B46" i="6"/>
  <c r="B44" i="6"/>
  <c r="B43" i="6"/>
  <c r="B42" i="6"/>
  <c r="B10" i="6"/>
  <c r="B11" i="6"/>
  <c r="B12" i="6"/>
  <c r="B13" i="6"/>
  <c r="H121" i="6"/>
  <c r="H118" i="6"/>
  <c r="B14" i="6"/>
  <c r="F42" i="6"/>
  <c r="F43" i="6"/>
  <c r="F44" i="6"/>
  <c r="F45" i="6"/>
  <c r="F46" i="6"/>
  <c r="F47" i="6"/>
  <c r="F48" i="6"/>
  <c r="F49" i="6"/>
  <c r="F50" i="6"/>
  <c r="F51" i="6"/>
  <c r="F52" i="6"/>
  <c r="F53" i="6"/>
  <c r="F55" i="6"/>
  <c r="F111" i="6" s="1"/>
  <c r="F61" i="6"/>
  <c r="F62" i="6"/>
  <c r="F79" i="6"/>
  <c r="F112" i="6" s="1"/>
  <c r="D30" i="6"/>
  <c r="D31" i="6"/>
  <c r="D32" i="6"/>
  <c r="D33" i="6"/>
  <c r="D34" i="6"/>
  <c r="D36" i="6"/>
  <c r="D110" i="6" s="1"/>
  <c r="D42" i="6"/>
  <c r="D43" i="6"/>
  <c r="D55" i="6"/>
  <c r="D111" i="6" s="1"/>
  <c r="D61" i="6"/>
  <c r="D62" i="6"/>
  <c r="D79" i="6"/>
  <c r="D112" i="6" s="1"/>
  <c r="K33" i="6"/>
  <c r="K36" i="6"/>
  <c r="K110" i="6" s="1"/>
  <c r="H61" i="6"/>
  <c r="H62" i="6"/>
  <c r="H120" i="6"/>
  <c r="H119" i="6"/>
  <c r="H53" i="6"/>
  <c r="H52" i="6"/>
  <c r="H51" i="6"/>
  <c r="H50" i="6"/>
  <c r="H49" i="6"/>
  <c r="H48" i="6"/>
  <c r="H47" i="6"/>
  <c r="H46" i="6"/>
  <c r="H45" i="6"/>
  <c r="H44" i="6"/>
  <c r="H43" i="6"/>
  <c r="H42" i="6"/>
  <c r="O34" i="6"/>
  <c r="H55" i="6"/>
  <c r="H111" i="6" s="1"/>
  <c r="Y14" i="10" l="1"/>
  <c r="AA14" i="10" s="1"/>
  <c r="AC14" i="10" s="1"/>
  <c r="AE14" i="10" s="1"/>
  <c r="AG14" i="10" s="1"/>
  <c r="AI14" i="10"/>
  <c r="Y22" i="10"/>
  <c r="W24" i="10"/>
  <c r="W109" i="10" s="1"/>
  <c r="Y33" i="10"/>
  <c r="AA33" i="10" s="1"/>
  <c r="AC33" i="10" s="1"/>
  <c r="AE33" i="10" s="1"/>
  <c r="AG33" i="10" s="1"/>
  <c r="AI33" i="10"/>
  <c r="AG61" i="10"/>
  <c r="D115" i="6"/>
  <c r="O102" i="6"/>
  <c r="O113" i="6" s="1"/>
  <c r="O79" i="6"/>
  <c r="O112" i="6" s="1"/>
  <c r="F111" i="10"/>
  <c r="F115" i="10" s="1"/>
  <c r="H55" i="10"/>
  <c r="H111" i="10" s="1"/>
  <c r="F115" i="6"/>
  <c r="M115" i="6"/>
  <c r="O55" i="6"/>
  <c r="O111" i="6" s="1"/>
  <c r="O36" i="6"/>
  <c r="O110" i="6" s="1"/>
  <c r="O16" i="6"/>
  <c r="O108" i="6" s="1"/>
  <c r="O13" i="10"/>
  <c r="Q13" i="10" s="1"/>
  <c r="S13" i="10" s="1"/>
  <c r="U13" i="10" s="1"/>
  <c r="W13" i="10" s="1"/>
  <c r="Y13" i="10" s="1"/>
  <c r="AA13" i="10" s="1"/>
  <c r="AC13" i="10" s="1"/>
  <c r="AE13" i="10" s="1"/>
  <c r="AG13" i="10" s="1"/>
  <c r="O89" i="10"/>
  <c r="Q89" i="10" s="1"/>
  <c r="S89" i="10" s="1"/>
  <c r="U89" i="10" s="1"/>
  <c r="W89" i="10" s="1"/>
  <c r="Y89" i="10" s="1"/>
  <c r="AA89" i="10" s="1"/>
  <c r="AC89" i="10" s="1"/>
  <c r="AE89" i="10" s="1"/>
  <c r="AG89" i="10" s="1"/>
  <c r="AI89" i="10"/>
  <c r="K83" i="10"/>
  <c r="K59" i="10"/>
  <c r="K40" i="10"/>
  <c r="K28" i="10"/>
  <c r="K20" i="10"/>
  <c r="K106" i="10"/>
  <c r="K16" i="6"/>
  <c r="K108" i="6" s="1"/>
  <c r="O64" i="6"/>
  <c r="U24" i="10"/>
  <c r="U109" i="10" s="1"/>
  <c r="AI75" i="10"/>
  <c r="AI70" i="10"/>
  <c r="AI72" i="10"/>
  <c r="AI74" i="10"/>
  <c r="AI96" i="10"/>
  <c r="O97" i="10"/>
  <c r="Q97" i="10" s="1"/>
  <c r="S97" i="10" s="1"/>
  <c r="U97" i="10" s="1"/>
  <c r="W97" i="10" s="1"/>
  <c r="Y97" i="10" s="1"/>
  <c r="AA97" i="10" s="1"/>
  <c r="AC97" i="10" s="1"/>
  <c r="AE97" i="10" s="1"/>
  <c r="AG97" i="10" s="1"/>
  <c r="AI97" i="10"/>
  <c r="O85" i="10"/>
  <c r="O42" i="10"/>
  <c r="AI51" i="10"/>
  <c r="O50" i="10"/>
  <c r="Q50" i="10" s="1"/>
  <c r="S50" i="10" s="1"/>
  <c r="U50" i="10" s="1"/>
  <c r="W50" i="10" s="1"/>
  <c r="Y50" i="10" s="1"/>
  <c r="AA50" i="10" s="1"/>
  <c r="AC50" i="10" s="1"/>
  <c r="AE50" i="10" s="1"/>
  <c r="AG50" i="10" s="1"/>
  <c r="AI50" i="10"/>
  <c r="O48" i="10"/>
  <c r="Q48" i="10" s="1"/>
  <c r="S48" i="10" s="1"/>
  <c r="U48" i="10" s="1"/>
  <c r="W48" i="10" s="1"/>
  <c r="Y48" i="10" s="1"/>
  <c r="AA48" i="10" s="1"/>
  <c r="AC48" i="10" s="1"/>
  <c r="AE48" i="10" s="1"/>
  <c r="AG48" i="10" s="1"/>
  <c r="AA83" i="10"/>
  <c r="AA59" i="10"/>
  <c r="AA40" i="10"/>
  <c r="AA28" i="10"/>
  <c r="AA20" i="10"/>
  <c r="AA106" i="10"/>
  <c r="H79" i="6"/>
  <c r="H112" i="6" s="1"/>
  <c r="K55" i="6"/>
  <c r="K111" i="6" s="1"/>
  <c r="K36" i="10"/>
  <c r="K110" i="10" s="1"/>
  <c r="K16" i="10"/>
  <c r="K108" i="10" s="1"/>
  <c r="K115" i="10" s="1"/>
  <c r="AI76" i="10"/>
  <c r="O10" i="10"/>
  <c r="AI12" i="10"/>
  <c r="AI11" i="10"/>
  <c r="O11" i="10"/>
  <c r="Q11" i="10" s="1"/>
  <c r="S11" i="10" s="1"/>
  <c r="U11" i="10" s="1"/>
  <c r="W11" i="10" s="1"/>
  <c r="Y11" i="10" s="1"/>
  <c r="AA11" i="10" s="1"/>
  <c r="AC11" i="10" s="1"/>
  <c r="AE11" i="10" s="1"/>
  <c r="AG11" i="10" s="1"/>
  <c r="AI31" i="10"/>
  <c r="O32" i="10"/>
  <c r="Q32" i="10" s="1"/>
  <c r="S32" i="10" s="1"/>
  <c r="U32" i="10" s="1"/>
  <c r="W32" i="10" s="1"/>
  <c r="Y32" i="10" s="1"/>
  <c r="AA32" i="10" s="1"/>
  <c r="AC32" i="10" s="1"/>
  <c r="AE32" i="10" s="1"/>
  <c r="AG32" i="10" s="1"/>
  <c r="AI53" i="10"/>
  <c r="O52" i="10"/>
  <c r="Q52" i="10" s="1"/>
  <c r="S52" i="10" s="1"/>
  <c r="U52" i="10" s="1"/>
  <c r="W52" i="10" s="1"/>
  <c r="Y52" i="10" s="1"/>
  <c r="AA52" i="10" s="1"/>
  <c r="AC52" i="10" s="1"/>
  <c r="AE52" i="10" s="1"/>
  <c r="AG52" i="10" s="1"/>
  <c r="AI49" i="10"/>
  <c r="M45" i="10"/>
  <c r="O45" i="10" s="1"/>
  <c r="Q45" i="10" s="1"/>
  <c r="S45" i="10" s="1"/>
  <c r="U45" i="10" s="1"/>
  <c r="W45" i="10" s="1"/>
  <c r="Y45" i="10" s="1"/>
  <c r="AA45" i="10" s="1"/>
  <c r="AC45" i="10" s="1"/>
  <c r="AE45" i="10" s="1"/>
  <c r="AG45" i="10" s="1"/>
  <c r="AI45" i="10"/>
  <c r="M63" i="10"/>
  <c r="U92" i="10"/>
  <c r="W92" i="10" s="1"/>
  <c r="Y92" i="10" s="1"/>
  <c r="AA92" i="10" s="1"/>
  <c r="AC92" i="10" s="1"/>
  <c r="AE92" i="10" s="1"/>
  <c r="AG92" i="10" s="1"/>
  <c r="AI92" i="10"/>
  <c r="AI100" i="10"/>
  <c r="O30" i="10"/>
  <c r="K102" i="6"/>
  <c r="K113" i="6" s="1"/>
  <c r="K24" i="6"/>
  <c r="K109" i="6" s="1"/>
  <c r="M36" i="10"/>
  <c r="M110" i="10" s="1"/>
  <c r="M16" i="10"/>
  <c r="M108" i="10" s="1"/>
  <c r="O100" i="10"/>
  <c r="Q100" i="10" s="1"/>
  <c r="S100" i="10" s="1"/>
  <c r="U100" i="10" s="1"/>
  <c r="W100" i="10" s="1"/>
  <c r="Y100" i="10" s="1"/>
  <c r="AA100" i="10" s="1"/>
  <c r="AC100" i="10" s="1"/>
  <c r="AE100" i="10" s="1"/>
  <c r="AG100" i="10" s="1"/>
  <c r="AI99" i="10"/>
  <c r="AI77" i="10"/>
  <c r="O67" i="10"/>
  <c r="Q67" i="10" s="1"/>
  <c r="S67" i="10" s="1"/>
  <c r="U67" i="10" s="1"/>
  <c r="W67" i="10" s="1"/>
  <c r="Y67" i="10" s="1"/>
  <c r="AA67" i="10" s="1"/>
  <c r="AC67" i="10" s="1"/>
  <c r="AE67" i="10" s="1"/>
  <c r="AG67" i="10" s="1"/>
  <c r="AI67" i="10"/>
  <c r="AI47" i="10"/>
  <c r="AI46" i="10"/>
  <c r="AI44" i="10"/>
  <c r="AI43" i="10"/>
  <c r="M90" i="10"/>
  <c r="O90" i="10" s="1"/>
  <c r="Q90" i="10" s="1"/>
  <c r="S90" i="10" s="1"/>
  <c r="U90" i="10" s="1"/>
  <c r="W90" i="10" s="1"/>
  <c r="Y90" i="10" s="1"/>
  <c r="AA90" i="10" s="1"/>
  <c r="AC90" i="10" s="1"/>
  <c r="AE90" i="10" s="1"/>
  <c r="AG90" i="10" s="1"/>
  <c r="M98" i="10"/>
  <c r="O98" i="10" s="1"/>
  <c r="Q98" i="10" s="1"/>
  <c r="S98" i="10" s="1"/>
  <c r="U98" i="10" s="1"/>
  <c r="W98" i="10" s="1"/>
  <c r="Y98" i="10" s="1"/>
  <c r="AA98" i="10" s="1"/>
  <c r="AC98" i="10" s="1"/>
  <c r="AE98" i="10" s="1"/>
  <c r="AG98" i="10" s="1"/>
  <c r="AI98" i="10"/>
  <c r="AI64" i="10"/>
  <c r="AI65" i="10"/>
  <c r="O93" i="10"/>
  <c r="Q93" i="10" s="1"/>
  <c r="S93" i="10" s="1"/>
  <c r="U93" i="10" s="1"/>
  <c r="W93" i="10" s="1"/>
  <c r="Y93" i="10" s="1"/>
  <c r="AA93" i="10" s="1"/>
  <c r="AC93" i="10" s="1"/>
  <c r="AE93" i="10" s="1"/>
  <c r="AG93" i="10" s="1"/>
  <c r="AI62" i="10"/>
  <c r="M68" i="10"/>
  <c r="O68" i="10" s="1"/>
  <c r="Q68" i="10" s="1"/>
  <c r="S68" i="10" s="1"/>
  <c r="U68" i="10" s="1"/>
  <c r="W68" i="10" s="1"/>
  <c r="Y68" i="10" s="1"/>
  <c r="AA68" i="10" s="1"/>
  <c r="AC68" i="10" s="1"/>
  <c r="AE68" i="10" s="1"/>
  <c r="AG68" i="10" s="1"/>
  <c r="AI68" i="10"/>
  <c r="AI69" i="10"/>
  <c r="AI73" i="10"/>
  <c r="M86" i="10"/>
  <c r="M94" i="10"/>
  <c r="O94" i="10" s="1"/>
  <c r="Q94" i="10" s="1"/>
  <c r="S94" i="10" s="1"/>
  <c r="U94" i="10" s="1"/>
  <c r="W94" i="10" s="1"/>
  <c r="Y94" i="10" s="1"/>
  <c r="AA94" i="10" s="1"/>
  <c r="AC94" i="10" s="1"/>
  <c r="AE94" i="10" s="1"/>
  <c r="AG94" i="10" s="1"/>
  <c r="AI94" i="10"/>
  <c r="AE83" i="10"/>
  <c r="AE59" i="10"/>
  <c r="AE40" i="10"/>
  <c r="AE28" i="10"/>
  <c r="AE20" i="10"/>
  <c r="AE106" i="10"/>
  <c r="AI71" i="10"/>
  <c r="W83" i="10"/>
  <c r="W59" i="10"/>
  <c r="W40" i="10"/>
  <c r="W28" i="10"/>
  <c r="W20" i="10"/>
  <c r="M8" i="10"/>
  <c r="U8" i="10"/>
  <c r="AC8" i="10"/>
  <c r="Q8" i="10"/>
  <c r="Y8" i="10"/>
  <c r="AG8" i="10"/>
  <c r="O87" i="10"/>
  <c r="Q87" i="10" s="1"/>
  <c r="S87" i="10" s="1"/>
  <c r="U87" i="10" s="1"/>
  <c r="W87" i="10" s="1"/>
  <c r="Y87" i="10" s="1"/>
  <c r="AA87" i="10" s="1"/>
  <c r="AC87" i="10" s="1"/>
  <c r="AE87" i="10" s="1"/>
  <c r="AG87" i="10" s="1"/>
  <c r="O91" i="10"/>
  <c r="Q91" i="10" s="1"/>
  <c r="S91" i="10" s="1"/>
  <c r="U91" i="10" s="1"/>
  <c r="W91" i="10" s="1"/>
  <c r="Y91" i="10" s="1"/>
  <c r="AA91" i="10" s="1"/>
  <c r="AC91" i="10" s="1"/>
  <c r="AE91" i="10" s="1"/>
  <c r="AG91" i="10" s="1"/>
  <c r="O95" i="10"/>
  <c r="Q95" i="10" s="1"/>
  <c r="S95" i="10" s="1"/>
  <c r="U95" i="10" s="1"/>
  <c r="W95" i="10" s="1"/>
  <c r="Y95" i="10" s="1"/>
  <c r="AA95" i="10" s="1"/>
  <c r="AC95" i="10" s="1"/>
  <c r="AE95" i="10" s="1"/>
  <c r="AG95" i="10" s="1"/>
  <c r="S83" i="10"/>
  <c r="S59" i="10"/>
  <c r="S40" i="10"/>
  <c r="S28" i="10"/>
  <c r="S20" i="10"/>
  <c r="O83" i="10"/>
  <c r="O59" i="10"/>
  <c r="O40" i="10"/>
  <c r="O28" i="10"/>
  <c r="O20" i="10"/>
  <c r="Q85" i="10" l="1"/>
  <c r="AC106" i="10"/>
  <c r="AC59" i="10"/>
  <c r="AC28" i="10"/>
  <c r="AC83" i="10"/>
  <c r="AC20" i="10"/>
  <c r="AC40" i="10"/>
  <c r="AI93" i="10"/>
  <c r="AI61" i="10"/>
  <c r="O63" i="10"/>
  <c r="M79" i="10"/>
  <c r="M112" i="10" s="1"/>
  <c r="AI32" i="10"/>
  <c r="Q42" i="10"/>
  <c r="O55" i="10"/>
  <c r="O111" i="10" s="1"/>
  <c r="O115" i="6"/>
  <c r="H115" i="6"/>
  <c r="AI52" i="10"/>
  <c r="O16" i="10"/>
  <c r="O108" i="10" s="1"/>
  <c r="Q10" i="10"/>
  <c r="K115" i="6"/>
  <c r="Q106" i="10"/>
  <c r="Q59" i="10"/>
  <c r="Q28" i="10"/>
  <c r="Q40" i="10"/>
  <c r="Q83" i="10"/>
  <c r="Q20" i="10"/>
  <c r="Q30" i="10"/>
  <c r="O36" i="10"/>
  <c r="O110" i="10" s="1"/>
  <c r="Y24" i="10"/>
  <c r="Y109" i="10" s="1"/>
  <c r="AA22" i="10"/>
  <c r="AI95" i="10"/>
  <c r="AI87" i="10"/>
  <c r="AG106" i="10"/>
  <c r="AG59" i="10"/>
  <c r="AG28" i="10"/>
  <c r="AG83" i="10"/>
  <c r="AG20" i="10"/>
  <c r="AG40" i="10"/>
  <c r="U106" i="10"/>
  <c r="U83" i="10"/>
  <c r="U40" i="10"/>
  <c r="U20" i="10"/>
  <c r="U59" i="10"/>
  <c r="U28" i="10"/>
  <c r="AI91" i="10"/>
  <c r="Y106" i="10"/>
  <c r="Y83" i="10"/>
  <c r="Y40" i="10"/>
  <c r="Y20" i="10"/>
  <c r="Y59" i="10"/>
  <c r="Y28" i="10"/>
  <c r="M106" i="10"/>
  <c r="M59" i="10"/>
  <c r="M28" i="10"/>
  <c r="M40" i="10"/>
  <c r="M83" i="10"/>
  <c r="M20" i="10"/>
  <c r="O86" i="10"/>
  <c r="O102" i="10" s="1"/>
  <c r="O113" i="10" s="1"/>
  <c r="M102" i="10"/>
  <c r="M113" i="10" s="1"/>
  <c r="AI90" i="10"/>
  <c r="M115" i="10"/>
  <c r="AI48" i="10"/>
  <c r="AI13" i="10"/>
  <c r="H115" i="10"/>
  <c r="M55" i="10"/>
  <c r="M111" i="10" s="1"/>
  <c r="S30" i="10" l="1"/>
  <c r="Q36" i="10"/>
  <c r="Q110" i="10" s="1"/>
  <c r="S10" i="10"/>
  <c r="Q16" i="10"/>
  <c r="Q108" i="10" s="1"/>
  <c r="S85" i="10"/>
  <c r="S42" i="10"/>
  <c r="Q55" i="10"/>
  <c r="Q111" i="10" s="1"/>
  <c r="Q86" i="10"/>
  <c r="S86" i="10" s="1"/>
  <c r="U86" i="10" s="1"/>
  <c r="W86" i="10" s="1"/>
  <c r="Y86" i="10" s="1"/>
  <c r="AA86" i="10" s="1"/>
  <c r="AC86" i="10" s="1"/>
  <c r="AE86" i="10" s="1"/>
  <c r="AG86" i="10" s="1"/>
  <c r="AC22" i="10"/>
  <c r="AA24" i="10"/>
  <c r="AA109" i="10" s="1"/>
  <c r="Q63" i="10"/>
  <c r="O79" i="10"/>
  <c r="O112" i="10" s="1"/>
  <c r="O115" i="10" s="1"/>
  <c r="S63" i="10" l="1"/>
  <c r="Q79" i="10"/>
  <c r="Q112" i="10" s="1"/>
  <c r="AI86" i="10"/>
  <c r="U42" i="10"/>
  <c r="S55" i="10"/>
  <c r="S111" i="10" s="1"/>
  <c r="S16" i="10"/>
  <c r="S108" i="10" s="1"/>
  <c r="U10" i="10"/>
  <c r="Q102" i="10"/>
  <c r="Q113" i="10" s="1"/>
  <c r="AE22" i="10"/>
  <c r="AC24" i="10"/>
  <c r="AC109" i="10" s="1"/>
  <c r="U85" i="10"/>
  <c r="S102" i="10"/>
  <c r="S113" i="10" s="1"/>
  <c r="U30" i="10"/>
  <c r="S36" i="10"/>
  <c r="S110" i="10" s="1"/>
  <c r="Q115" i="10"/>
  <c r="W42" i="10" l="1"/>
  <c r="U55" i="10"/>
  <c r="U111" i="10" s="1"/>
  <c r="W10" i="10"/>
  <c r="U16" i="10"/>
  <c r="U108" i="10" s="1"/>
  <c r="W85" i="10"/>
  <c r="U102" i="10"/>
  <c r="U113" i="10" s="1"/>
  <c r="AG22" i="10"/>
  <c r="AG24" i="10" s="1"/>
  <c r="AG109" i="10" s="1"/>
  <c r="AE24" i="10"/>
  <c r="AE109" i="10" s="1"/>
  <c r="W30" i="10"/>
  <c r="U36" i="10"/>
  <c r="U110" i="10" s="1"/>
  <c r="U63" i="10"/>
  <c r="S79" i="10"/>
  <c r="S112" i="10" s="1"/>
  <c r="S115" i="10" s="1"/>
  <c r="W36" i="10" l="1"/>
  <c r="W110" i="10" s="1"/>
  <c r="Y30" i="10"/>
  <c r="Y10" i="10"/>
  <c r="W16" i="10"/>
  <c r="W108" i="10" s="1"/>
  <c r="W63" i="10"/>
  <c r="U79" i="10"/>
  <c r="U112" i="10" s="1"/>
  <c r="AI22" i="10"/>
  <c r="AI24" i="10" s="1"/>
  <c r="AI109" i="10" s="1"/>
  <c r="Y85" i="10"/>
  <c r="W102" i="10"/>
  <c r="W113" i="10" s="1"/>
  <c r="W55" i="10"/>
  <c r="W111" i="10" s="1"/>
  <c r="Y42" i="10"/>
  <c r="U115" i="10"/>
  <c r="AA10" i="10" l="1"/>
  <c r="Y16" i="10"/>
  <c r="Y108" i="10" s="1"/>
  <c r="AA42" i="10"/>
  <c r="Y55" i="10"/>
  <c r="Y111" i="10" s="1"/>
  <c r="AA85" i="10"/>
  <c r="Y102" i="10"/>
  <c r="Y113" i="10" s="1"/>
  <c r="Y63" i="10"/>
  <c r="W79" i="10"/>
  <c r="W112" i="10" s="1"/>
  <c r="W115" i="10" s="1"/>
  <c r="AA30" i="10"/>
  <c r="Y36" i="10"/>
  <c r="Y110" i="10" s="1"/>
  <c r="AC42" i="10" l="1"/>
  <c r="AA55" i="10"/>
  <c r="AA111" i="10" s="1"/>
  <c r="AC30" i="10"/>
  <c r="AA36" i="10"/>
  <c r="AA110" i="10" s="1"/>
  <c r="AC85" i="10"/>
  <c r="AA102" i="10"/>
  <c r="AA113" i="10" s="1"/>
  <c r="AC10" i="10"/>
  <c r="AA16" i="10"/>
  <c r="AA108" i="10" s="1"/>
  <c r="AA63" i="10"/>
  <c r="Y79" i="10"/>
  <c r="Y112" i="10" s="1"/>
  <c r="Y115" i="10" s="1"/>
  <c r="AC63" i="10" l="1"/>
  <c r="AA79" i="10"/>
  <c r="AA112" i="10" s="1"/>
  <c r="AA115" i="10" s="1"/>
  <c r="AE30" i="10"/>
  <c r="AC36" i="10"/>
  <c r="AC110" i="10" s="1"/>
  <c r="AE10" i="10"/>
  <c r="AC16" i="10"/>
  <c r="AC108" i="10" s="1"/>
  <c r="AE85" i="10"/>
  <c r="AC102" i="10"/>
  <c r="AC113" i="10" s="1"/>
  <c r="AE42" i="10"/>
  <c r="AC55" i="10"/>
  <c r="AC111" i="10" s="1"/>
  <c r="AG85" i="10" l="1"/>
  <c r="AE102" i="10"/>
  <c r="AE113" i="10" s="1"/>
  <c r="AG30" i="10"/>
  <c r="AE36" i="10"/>
  <c r="AE110" i="10" s="1"/>
  <c r="AG42" i="10"/>
  <c r="AE55" i="10"/>
  <c r="AE111" i="10" s="1"/>
  <c r="AG10" i="10"/>
  <c r="AE16" i="10"/>
  <c r="AE108" i="10" s="1"/>
  <c r="AE63" i="10"/>
  <c r="AC79" i="10"/>
  <c r="AC112" i="10" s="1"/>
  <c r="AC115" i="10" s="1"/>
  <c r="AG16" i="10" l="1"/>
  <c r="AG108" i="10" s="1"/>
  <c r="AI10" i="10"/>
  <c r="AI16" i="10" s="1"/>
  <c r="AI108" i="10" s="1"/>
  <c r="AG36" i="10"/>
  <c r="AG110" i="10" s="1"/>
  <c r="AI30" i="10"/>
  <c r="AI36" i="10" s="1"/>
  <c r="AI110" i="10" s="1"/>
  <c r="AG63" i="10"/>
  <c r="AE79" i="10"/>
  <c r="AE112" i="10" s="1"/>
  <c r="AE115" i="10" s="1"/>
  <c r="AG55" i="10"/>
  <c r="AG111" i="10" s="1"/>
  <c r="AI42" i="10"/>
  <c r="AI55" i="10" s="1"/>
  <c r="AI111" i="10" s="1"/>
  <c r="AG102" i="10"/>
  <c r="AG113" i="10" s="1"/>
  <c r="AI85" i="10"/>
  <c r="AI102" i="10" s="1"/>
  <c r="AI113" i="10" s="1"/>
  <c r="AI115" i="10" l="1"/>
  <c r="AG79" i="10"/>
  <c r="AG112" i="10" s="1"/>
  <c r="AI63" i="10"/>
  <c r="AI79" i="10" s="1"/>
  <c r="AI112" i="10" s="1"/>
  <c r="AG115" i="10"/>
</calcChain>
</file>

<file path=xl/sharedStrings.xml><?xml version="1.0" encoding="utf-8"?>
<sst xmlns="http://schemas.openxmlformats.org/spreadsheetml/2006/main" count="437" uniqueCount="144">
  <si>
    <t>Interest Rate</t>
  </si>
  <si>
    <t>Budget Summary</t>
  </si>
  <si>
    <t>Savings</t>
  </si>
  <si>
    <t>Giving</t>
  </si>
  <si>
    <t>Income</t>
  </si>
  <si>
    <t>Completed by:</t>
  </si>
  <si>
    <t xml:space="preserve"> </t>
  </si>
  <si>
    <t>Total Income</t>
  </si>
  <si>
    <t>Donations</t>
  </si>
  <si>
    <t>Total Giving</t>
  </si>
  <si>
    <t>Retirement Investments</t>
  </si>
  <si>
    <t>Other Investments</t>
  </si>
  <si>
    <t>Total Savings</t>
  </si>
  <si>
    <t>Homeowners Dues</t>
  </si>
  <si>
    <t>Groceries</t>
  </si>
  <si>
    <t>Health Ins (Med/Dental/Vision)</t>
  </si>
  <si>
    <t>Gasoline</t>
  </si>
  <si>
    <t>Auto Insurance</t>
  </si>
  <si>
    <t>Child Care</t>
  </si>
  <si>
    <t>School/Tuition</t>
  </si>
  <si>
    <t>Cable/Internet</t>
  </si>
  <si>
    <t>Clothing</t>
  </si>
  <si>
    <t>Gifts</t>
  </si>
  <si>
    <t>Kids Activities/Allowance</t>
  </si>
  <si>
    <t>Pets</t>
  </si>
  <si>
    <t>Subscriptions</t>
  </si>
  <si>
    <t>Vacations</t>
  </si>
  <si>
    <t>Notes</t>
  </si>
  <si>
    <t>Don't include company match</t>
  </si>
  <si>
    <t>Utilities</t>
  </si>
  <si>
    <t>Cell Phone/Phone</t>
  </si>
  <si>
    <t>Personal Care/Beauty</t>
  </si>
  <si>
    <t>Alimony/Child Support</t>
  </si>
  <si>
    <t>Out of Pocket Medical</t>
  </si>
  <si>
    <t>Monthly Budget</t>
  </si>
  <si>
    <t>Amount Owed</t>
  </si>
  <si>
    <t>Description</t>
  </si>
  <si>
    <t>Medical Savings Accounts</t>
  </si>
  <si>
    <t>What's It Worth</t>
  </si>
  <si>
    <t>Includes gas, electric, water, sewage &amp; home security</t>
  </si>
  <si>
    <t>Savings/Checking</t>
  </si>
  <si>
    <t>Actual</t>
  </si>
  <si>
    <t>Variance</t>
  </si>
  <si>
    <r>
      <rPr>
        <b/>
        <u/>
        <sz val="12"/>
        <rFont val="Arial"/>
        <charset val="204"/>
      </rPr>
      <t>NOTE</t>
    </r>
    <r>
      <rPr>
        <sz val="12"/>
        <rFont val="Arial"/>
        <family val="2"/>
      </rPr>
      <t>: Only enter info in orange cells</t>
    </r>
  </si>
  <si>
    <t>If you enter your after-tax income, you can ignore deduction line items like taxes, retirement, medical, etc.</t>
  </si>
  <si>
    <t>Infrequent Expenses</t>
  </si>
  <si>
    <t>Home Maintenance/Projects</t>
  </si>
  <si>
    <t>Total Infrequent Expenses</t>
  </si>
  <si>
    <t>Life/Disability Insurance</t>
  </si>
  <si>
    <t>Other Infrequent Expense 1</t>
  </si>
  <si>
    <t>Other Infrequent Expense 2</t>
  </si>
  <si>
    <t>Other Infrequent Expense 3</t>
  </si>
  <si>
    <t>Eating Out/Entertainment</t>
  </si>
  <si>
    <t>Timestamp</t>
  </si>
  <si>
    <t>Which type of debt would you like to enter?</t>
  </si>
  <si>
    <t>How much do you still owe on this account?</t>
  </si>
  <si>
    <t>What is your monthly payment?</t>
  </si>
  <si>
    <t>How much do you currently have in savings?</t>
  </si>
  <si>
    <t>How much do you currently have in retirement accounts?</t>
  </si>
  <si>
    <t>How much do you currently have in non-retirement investment accounts?</t>
  </si>
  <si>
    <t>How much do you currently have in medical savings accounts?</t>
  </si>
  <si>
    <t>Which income source would you like to enter?</t>
  </si>
  <si>
    <t>How much do you take home (after taxes and deductions) from this income source each month? For income not received on a monthly basis, enter a monthly average.</t>
  </si>
  <si>
    <t>Do you have other income sources that you'd like to enter?</t>
  </si>
  <si>
    <t>Do you have other income sources that you haven't entered yet?</t>
  </si>
  <si>
    <t>Gas/Public Transport</t>
  </si>
  <si>
    <t>Cell Phone</t>
  </si>
  <si>
    <t>Giving/Donations</t>
  </si>
  <si>
    <t>How much will you spend over the next year on HOA dues?</t>
  </si>
  <si>
    <t>How much will you spend over the next year on vacations?</t>
  </si>
  <si>
    <t>How much will you spend over the next year on pets?</t>
  </si>
  <si>
    <t>How much will you spend over the next year on gifts?</t>
  </si>
  <si>
    <t>How much will you spend over the next year on home maintenance/projects?</t>
  </si>
  <si>
    <t>How much will you spend over the next year on clothing?</t>
  </si>
  <si>
    <t>How much will you spend over the next year on car insurance?</t>
  </si>
  <si>
    <t>How much will you spend over the next year on school/tuition?</t>
  </si>
  <si>
    <t>Do you have an auto loan?</t>
  </si>
  <si>
    <t>How much is the vehicle worth?</t>
  </si>
  <si>
    <t>Do you have a mortgage?</t>
  </si>
  <si>
    <t>Savings/Assets</t>
  </si>
  <si>
    <t>Paid-Off Assets</t>
  </si>
  <si>
    <t>Regular Expenses</t>
  </si>
  <si>
    <t>Other Regular Expenses 1</t>
  </si>
  <si>
    <t>Other Regular Expenses 2</t>
  </si>
  <si>
    <t>Other Regular Expenses 3</t>
  </si>
  <si>
    <t>Auto Maintenance</t>
  </si>
  <si>
    <t>Renters Insurance</t>
  </si>
  <si>
    <t>Additional Questions:</t>
  </si>
  <si>
    <t>Is there income that's not entered on this sheet?</t>
  </si>
  <si>
    <t>Are there other auto loans that aren't on this sheet?</t>
  </si>
  <si>
    <t>Are there other mortgages that aren't on this sheet?</t>
  </si>
  <si>
    <t>Are there any other debts that aren't on this sheet?</t>
  </si>
  <si>
    <t>Total Savings/Assets</t>
  </si>
  <si>
    <t>Tax Payments</t>
  </si>
  <si>
    <t>Non-Mortgage Debt</t>
  </si>
  <si>
    <t>Total Non-Mortgage Debt</t>
  </si>
  <si>
    <t>Total Regular Expenses</t>
  </si>
  <si>
    <t>Total</t>
  </si>
  <si>
    <t>What are your initials?</t>
  </si>
  <si>
    <r>
      <rPr>
        <b/>
        <u/>
        <sz val="11"/>
        <rFont val="Arial"/>
      </rPr>
      <t>NOTE</t>
    </r>
    <r>
      <rPr>
        <sz val="11"/>
        <rFont val="Arial"/>
      </rPr>
      <t>: In the "Monthly Budget" column, enter what you anticipate to earn or spend this month for each line item</t>
    </r>
  </si>
  <si>
    <r>
      <rPr>
        <b/>
        <u/>
        <sz val="11"/>
        <rFont val="Arial"/>
      </rPr>
      <t>NOTE</t>
    </r>
    <r>
      <rPr>
        <sz val="11"/>
        <rFont val="Arial"/>
      </rPr>
      <t>: Determine how much you'll spend for each area in the next year, divide by 12 and enter that number in the Budget column.</t>
    </r>
  </si>
  <si>
    <r>
      <rPr>
        <b/>
        <u/>
        <sz val="11"/>
        <rFont val="Arial"/>
      </rPr>
      <t>NOTE</t>
    </r>
    <r>
      <rPr>
        <sz val="11"/>
        <rFont val="Arial"/>
      </rPr>
      <t>: Set money aside every month for all of the "Infrequent Expenses". Maybe you want to keep the saved money in one or a couple separate accounts based on your preference.</t>
    </r>
  </si>
  <si>
    <t>Month:</t>
  </si>
  <si>
    <r>
      <rPr>
        <b/>
        <u/>
        <sz val="11"/>
        <rFont val="Arial"/>
      </rPr>
      <t>NOTE</t>
    </r>
    <r>
      <rPr>
        <sz val="11"/>
        <rFont val="Arial"/>
      </rPr>
      <t>: In the "What's It Worth" column, enter what each item is currently worth. For ex, what is the balance in your savings/checking accounts?</t>
    </r>
  </si>
  <si>
    <r>
      <rPr>
        <b/>
        <u/>
        <sz val="11"/>
        <rFont val="Arial"/>
      </rPr>
      <t>NOTE</t>
    </r>
    <r>
      <rPr>
        <sz val="11"/>
        <rFont val="Arial"/>
      </rPr>
      <t>: In the "Amount Owed" column, enter what you owe for each item. For ex, what is the balance left to pay off your credit card?</t>
    </r>
  </si>
  <si>
    <t>Health/Dental/VIsion Ins</t>
  </si>
  <si>
    <t>Home Maintenance</t>
  </si>
  <si>
    <t>These are items that are completely paid off</t>
  </si>
  <si>
    <t>Date:</t>
  </si>
  <si>
    <r>
      <rPr>
        <b/>
        <u/>
        <sz val="11"/>
        <rFont val="Arial"/>
      </rPr>
      <t>NOTE</t>
    </r>
    <r>
      <rPr>
        <sz val="11"/>
        <rFont val="Arial"/>
      </rPr>
      <t>: Determine how much you'll spend for each area in the next year, divide by 12, and enter that number in the Budget column.</t>
    </r>
  </si>
  <si>
    <t>Includes gas, electric, water, sewage, and home security.</t>
  </si>
  <si>
    <r>
      <rPr>
        <b/>
        <u/>
        <sz val="12"/>
        <rFont val="Arial"/>
        <charset val="204"/>
      </rPr>
      <t>NOTE</t>
    </r>
    <r>
      <rPr>
        <sz val="12"/>
        <rFont val="Arial"/>
        <family val="2"/>
      </rPr>
      <t>: Only enter info in orange cells.</t>
    </r>
  </si>
  <si>
    <t>What's It Worth?</t>
  </si>
  <si>
    <r>
      <rPr>
        <b/>
        <u/>
        <sz val="11"/>
        <rFont val="Arial"/>
      </rPr>
      <t>NOTE</t>
    </r>
    <r>
      <rPr>
        <sz val="11"/>
        <rFont val="Arial"/>
      </rPr>
      <t>: Set money aside every month for all of the "Infrequent Expenses." You might want to keep the saved money in one or two separate accounts based on your preference.</t>
    </r>
  </si>
  <si>
    <r>
      <rPr>
        <b/>
        <u/>
        <sz val="11"/>
        <rFont val="Arial"/>
      </rPr>
      <t>NOTE</t>
    </r>
    <r>
      <rPr>
        <sz val="11"/>
        <rFont val="Arial"/>
      </rPr>
      <t>: In the "What's It Worth?" column, enter what each item is currently worth. For example, what is the balance in your savings/checking accounts?</t>
    </r>
  </si>
  <si>
    <t>Don't include company match.</t>
  </si>
  <si>
    <t>These are items that are completely paid off.</t>
  </si>
  <si>
    <r>
      <rPr>
        <b/>
        <u/>
        <sz val="11"/>
        <rFont val="Arial"/>
      </rPr>
      <t>NOTE</t>
    </r>
    <r>
      <rPr>
        <sz val="11"/>
        <rFont val="Arial"/>
      </rPr>
      <t>: In the "Amount Owed" column, enter what you owe for each item. For example, what is the balance on your credit card?</t>
    </r>
  </si>
  <si>
    <t>At which campus did you sign up for MoneyWise?</t>
  </si>
  <si>
    <t>What would you call this income stream? (e.g., Stephen's Income, Samantha's Bonus)</t>
  </si>
  <si>
    <t>What would you call this account? (e.g., Samantha's Car)</t>
  </si>
  <si>
    <t>What is the interest rate? (If your interest rate is 6%, enter 6.)</t>
  </si>
  <si>
    <t>Do you have other debt(s) you'd like to enter?</t>
  </si>
  <si>
    <t>What would you call this account? (e.g., Samantha's House)</t>
  </si>
  <si>
    <t>How much is the home worth? (If you're entering a second mortgage, only include the home value when you enter your primary mortgage information.)</t>
  </si>
  <si>
    <t>What would you call this account? (e.g.,Samantha's House)</t>
  </si>
  <si>
    <t>What would you call this account? (e.g., Stephen's Discover Card)</t>
  </si>
  <si>
    <t>Do you have other debt(s) you haven't entered yet?</t>
  </si>
  <si>
    <t>What is the total value of all paid-off assets you own (vehicles, home, etc.)?</t>
  </si>
  <si>
    <t>Rent (If you have a mortgage, you would have entered it in the "Debt" section so you can enter 0 here.)</t>
  </si>
  <si>
    <t>Utilities (electric + gas + water)</t>
  </si>
  <si>
    <t>Out-of-Pocket Medical Expenses</t>
  </si>
  <si>
    <t>Childcare</t>
  </si>
  <si>
    <t>Health/Dental/Vision Insurance (Only enter if this IS NOT deducted from your paycheck.)</t>
  </si>
  <si>
    <t>Medical Savings Accounts (Only enter if this IS NOT deducted from your paycheck.)</t>
  </si>
  <si>
    <t>Retirement Investments (Don't include amount taken from paycheck.)</t>
  </si>
  <si>
    <t>How much will you spend over the next year on car repairs and regular maintenance (oil changes, tires, brakes, etc.)?</t>
  </si>
  <si>
    <t>How much will you spend over the next year on kids' activities?</t>
  </si>
  <si>
    <t>How much will you spend over the next year on life/disability insurance? (Only enter if this IS NOT deducted from your paycheck.)</t>
  </si>
  <si>
    <t>How much will you spend over the next year on renter's insurance?</t>
  </si>
  <si>
    <t>Are there any other non-monthly expenses you haven't included? If so, enter below the amount you'll spend on those items over the next year.</t>
  </si>
  <si>
    <t>If you are self-employed, how much will you pay over the next year in estimated taxes? (Enter 0 if this doesn't apply to you.)</t>
  </si>
  <si>
    <r>
      <rPr>
        <b/>
        <u/>
        <sz val="10"/>
        <rFont val="Arial"/>
      </rPr>
      <t>Note</t>
    </r>
    <r>
      <rPr>
        <sz val="10"/>
        <rFont val="Arial"/>
      </rPr>
      <t>: Copy data from MoneyWise Budget Questionnaire in row 2</t>
    </r>
  </si>
  <si>
    <t>If you need help, check out this video: https://youtu.be/TVskayVeP9I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</si>
</sst>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&quot;$&quot;#,##0_);\(&quot;$&quot;#,##0\);\-;"/>
    <numFmt numFmtId="165" formatCode="#.0%_);\(#.0%\);\-;"/>
    <numFmt numFmtId="166" formatCode="[$-409]mmm\-yy;@"/>
    <numFmt numFmtId="167" formatCode="mmm"/>
  </numFmts>
  <fonts count="18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</font>
    <font>
      <b/>
      <sz val="12"/>
      <color theme="0"/>
      <name val="Arial"/>
    </font>
    <font>
      <b/>
      <sz val="12"/>
      <color indexed="16"/>
      <name val="Arial"/>
    </font>
    <font>
      <b/>
      <sz val="16"/>
      <name val="Arial"/>
      <family val="2"/>
    </font>
    <font>
      <sz val="8"/>
      <name val="Arial"/>
    </font>
    <font>
      <b/>
      <u/>
      <sz val="12"/>
      <name val="Arial"/>
      <charset val="204"/>
    </font>
    <font>
      <u/>
      <sz val="10"/>
      <color theme="10"/>
      <name val="Arial"/>
    </font>
    <font>
      <u/>
      <sz val="10"/>
      <color theme="11"/>
      <name val="Arial"/>
    </font>
    <font>
      <u/>
      <sz val="12"/>
      <name val="Arial"/>
    </font>
    <font>
      <sz val="11"/>
      <name val="Arial"/>
    </font>
    <font>
      <b/>
      <u/>
      <sz val="11"/>
      <name val="Arial"/>
    </font>
    <font>
      <b/>
      <u/>
      <sz val="10"/>
      <name val="Arial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65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/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Fill="1" applyBorder="1"/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164" fontId="2" fillId="0" borderId="0" xfId="0" applyNumberFormat="1" applyFont="1"/>
    <xf numFmtId="164" fontId="2" fillId="0" borderId="2" xfId="0" applyNumberFormat="1" applyFont="1" applyFill="1" applyBorder="1"/>
    <xf numFmtId="164" fontId="2" fillId="0" borderId="0" xfId="0" applyNumberFormat="1" applyFont="1" applyFill="1"/>
    <xf numFmtId="164" fontId="2" fillId="0" borderId="0" xfId="0" applyNumberFormat="1" applyFont="1" applyFill="1" applyBorder="1"/>
    <xf numFmtId="164" fontId="3" fillId="0" borderId="0" xfId="0" applyNumberFormat="1" applyFont="1" applyFill="1" applyBorder="1" applyProtection="1"/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Border="1"/>
    <xf numFmtId="0" fontId="2" fillId="0" borderId="2" xfId="0" applyFont="1" applyFill="1" applyBorder="1" applyProtection="1"/>
    <xf numFmtId="0" fontId="3" fillId="2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vertical="center"/>
    </xf>
    <xf numFmtId="5" fontId="3" fillId="0" borderId="0" xfId="0" applyNumberFormat="1" applyFont="1" applyFill="1" applyProtection="1"/>
    <xf numFmtId="5" fontId="3" fillId="0" borderId="0" xfId="0" applyNumberFormat="1" applyFont="1" applyFill="1" applyBorder="1" applyProtection="1"/>
    <xf numFmtId="5" fontId="3" fillId="0" borderId="2" xfId="0" applyNumberFormat="1" applyFont="1" applyFill="1" applyBorder="1" applyProtection="1"/>
    <xf numFmtId="164" fontId="3" fillId="0" borderId="3" xfId="0" applyNumberFormat="1" applyFont="1" applyFill="1" applyBorder="1" applyProtection="1"/>
    <xf numFmtId="0" fontId="3" fillId="0" borderId="0" xfId="0" quotePrefix="1" applyFont="1" applyFill="1" applyAlignment="1" applyProtection="1">
      <alignment horizontal="right"/>
    </xf>
    <xf numFmtId="0" fontId="3" fillId="0" borderId="0" xfId="0" quotePrefix="1" applyFont="1" applyAlignment="1" applyProtection="1">
      <alignment horizontal="right"/>
    </xf>
    <xf numFmtId="0" fontId="3" fillId="0" borderId="2" xfId="0" quotePrefix="1" applyFont="1" applyFill="1" applyBorder="1" applyAlignment="1" applyProtection="1">
      <alignment horizontal="right"/>
    </xf>
    <xf numFmtId="0" fontId="3" fillId="0" borderId="0" xfId="0" quotePrefix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164" fontId="2" fillId="0" borderId="0" xfId="0" applyNumberFormat="1" applyFont="1" applyFill="1" applyBorder="1" applyProtection="1"/>
    <xf numFmtId="5" fontId="2" fillId="0" borderId="2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2" fillId="0" borderId="0" xfId="0" applyFont="1" applyFill="1" applyAlignment="1" applyProtection="1">
      <alignment horizontal="left"/>
    </xf>
    <xf numFmtId="5" fontId="3" fillId="0" borderId="0" xfId="0" applyNumberFormat="1" applyFont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166" fontId="5" fillId="0" borderId="0" xfId="0" applyNumberFormat="1" applyFont="1" applyFill="1" applyBorder="1" applyAlignment="1">
      <alignment vertical="center"/>
    </xf>
    <xf numFmtId="5" fontId="3" fillId="0" borderId="0" xfId="0" applyNumberFormat="1" applyFont="1" applyBorder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3" xfId="0" applyNumberFormat="1" applyFont="1" applyFill="1" applyBorder="1" applyProtection="1"/>
    <xf numFmtId="165" fontId="2" fillId="0" borderId="0" xfId="0" applyNumberFormat="1" applyFont="1" applyFill="1" applyBorder="1" applyAlignment="1">
      <alignment horizontal="right"/>
    </xf>
    <xf numFmtId="5" fontId="2" fillId="0" borderId="0" xfId="0" applyNumberFormat="1" applyFont="1" applyFill="1" applyProtection="1"/>
    <xf numFmtId="164" fontId="2" fillId="0" borderId="4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0" fontId="0" fillId="6" borderId="0" xfId="0" applyFill="1" applyAlignment="1" applyProtection="1">
      <alignment horizontal="left"/>
    </xf>
    <xf numFmtId="9" fontId="0" fillId="6" borderId="0" xfId="0" applyNumberFormat="1" applyFill="1" applyAlignment="1" applyProtection="1">
      <alignment horizontal="left"/>
    </xf>
    <xf numFmtId="164" fontId="3" fillId="0" borderId="2" xfId="0" applyNumberFormat="1" applyFont="1" applyFill="1" applyBorder="1" applyProtection="1"/>
    <xf numFmtId="164" fontId="3" fillId="0" borderId="0" xfId="0" quotePrefix="1" applyNumberFormat="1" applyFont="1" applyAlignment="1" applyProtection="1">
      <alignment horizontal="right"/>
    </xf>
    <xf numFmtId="164" fontId="3" fillId="0" borderId="2" xfId="0" quotePrefix="1" applyNumberFormat="1" applyFont="1" applyFill="1" applyBorder="1" applyAlignment="1" applyProtection="1">
      <alignment horizontal="right"/>
    </xf>
    <xf numFmtId="164" fontId="3" fillId="0" borderId="0" xfId="0" quotePrefix="1" applyNumberFormat="1" applyFont="1" applyFill="1" applyAlignment="1" applyProtection="1">
      <alignment horizontal="right"/>
    </xf>
    <xf numFmtId="164" fontId="3" fillId="0" borderId="0" xfId="0" quotePrefix="1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Protection="1"/>
    <xf numFmtId="166" fontId="2" fillId="0" borderId="0" xfId="0" applyNumberFormat="1" applyFont="1"/>
    <xf numFmtId="0" fontId="3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5" fontId="3" fillId="0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5" fontId="2" fillId="4" borderId="0" xfId="0" applyNumberFormat="1" applyFont="1" applyFill="1" applyProtection="1">
      <protection locked="0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5" fontId="2" fillId="4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0" fontId="2" fillId="6" borderId="0" xfId="0" applyFont="1" applyFill="1" applyProtection="1">
      <protection locked="0"/>
    </xf>
    <xf numFmtId="0" fontId="2" fillId="4" borderId="0" xfId="0" applyFont="1" applyFill="1" applyAlignment="1" applyProtection="1">
      <alignment vertical="center"/>
    </xf>
    <xf numFmtId="0" fontId="2" fillId="0" borderId="0" xfId="0" quotePrefix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</xf>
    <xf numFmtId="164" fontId="2" fillId="0" borderId="0" xfId="0" applyNumberFormat="1" applyFont="1" applyProtection="1"/>
    <xf numFmtId="164" fontId="2" fillId="0" borderId="0" xfId="0" applyNumberFormat="1" applyFont="1" applyFill="1" applyProtection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164" fontId="3" fillId="0" borderId="6" xfId="0" applyNumberFormat="1" applyFont="1" applyFill="1" applyBorder="1"/>
    <xf numFmtId="0" fontId="3" fillId="0" borderId="0" xfId="0" applyFont="1" applyProtection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2" fillId="0" borderId="0" xfId="0" applyFo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164" fontId="3" fillId="0" borderId="7" xfId="0" applyNumberFormat="1" applyFont="1" applyFill="1" applyBorder="1"/>
    <xf numFmtId="164" fontId="3" fillId="7" borderId="6" xfId="0" applyNumberFormat="1" applyFont="1" applyFill="1" applyBorder="1"/>
    <xf numFmtId="0" fontId="2" fillId="0" borderId="0" xfId="0" applyFont="1" applyBorder="1" applyProtection="1"/>
    <xf numFmtId="165" fontId="3" fillId="0" borderId="6" xfId="0" applyNumberFormat="1" applyFont="1" applyFill="1" applyBorder="1" applyProtection="1"/>
    <xf numFmtId="166" fontId="5" fillId="3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7" fontId="3" fillId="2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5" fontId="13" fillId="5" borderId="0" xfId="0" applyNumberFormat="1" applyFont="1" applyFill="1" applyAlignment="1" applyProtection="1">
      <alignment horizontal="left" vertical="center" wrapText="1"/>
      <protection locked="0"/>
    </xf>
    <xf numFmtId="166" fontId="5" fillId="3" borderId="0" xfId="0" applyNumberFormat="1" applyFont="1" applyFill="1" applyBorder="1" applyAlignment="1" applyProtection="1">
      <alignment horizontal="center" vertical="center"/>
    </xf>
    <xf numFmtId="0" fontId="13" fillId="5" borderId="0" xfId="0" applyFont="1" applyFill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>
      <alignment horizontal="left" vertical="center" wrapText="1"/>
    </xf>
    <xf numFmtId="0" fontId="2" fillId="0" borderId="0" xfId="0" quotePrefix="1" applyFont="1" applyAlignment="1" applyProtection="1">
      <alignment horizontal="left" wrapText="1"/>
      <protection locked="0"/>
    </xf>
    <xf numFmtId="0" fontId="3" fillId="4" borderId="0" xfId="0" applyNumberFormat="1" applyFont="1" applyFill="1" applyBorder="1" applyAlignment="1" applyProtection="1">
      <alignment horizontal="center" vertical="center"/>
      <protection locked="0"/>
    </xf>
    <xf numFmtId="166" fontId="3" fillId="4" borderId="0" xfId="0" applyNumberFormat="1" applyFont="1" applyFill="1" applyBorder="1" applyAlignment="1" applyProtection="1">
      <alignment horizontal="center" vertical="center"/>
      <protection locked="0"/>
    </xf>
    <xf numFmtId="22" fontId="0" fillId="8" borderId="0" xfId="0" applyNumberFormat="1" applyFill="1" applyAlignment="1">
      <alignment horizontal="center"/>
    </xf>
    <xf numFmtId="0" fontId="17" fillId="0" borderId="0" xfId="564" applyFont="1" applyFill="1" applyAlignment="1" applyProtection="1">
      <alignment horizontal="center"/>
      <protection locked="0"/>
    </xf>
  </cellXfs>
  <cellStyles count="56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/>
    <cellStyle name="Normal" xfId="0" builtinId="0"/>
    <cellStyle name="Normal 2" xfId="1" xr:uid="{00000000-0005-0000-0000-000033020000}"/>
  </cellStyles>
  <dxfs count="2"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PMi%20Public/AME/Care/Care%20Money/BC%20MoneyWise/MGM/New%20MGM/MGM%20Jan%20'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racker"/>
      <sheetName val="Income &amp; Expenses Tracker"/>
      <sheetName val="Print Budget"/>
      <sheetName val="Data Ref"/>
      <sheetName val="Mentor Tools"/>
    </sheetNames>
    <sheetDataSet>
      <sheetData sheetId="0">
        <row r="12">
          <cell r="G12" t="str">
            <v>Budget Line Item</v>
          </cell>
        </row>
      </sheetData>
      <sheetData sheetId="1"/>
      <sheetData sheetId="2" refreshError="1"/>
      <sheetData sheetId="3">
        <row r="5">
          <cell r="B5">
            <v>42370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TVskayVeP9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T121"/>
  <sheetViews>
    <sheetView showGridLines="0" tabSelected="1" workbookViewId="0">
      <pane ySplit="4" topLeftCell="A5" activePane="bottomLeft" state="frozen"/>
      <selection pane="bottomLeft" activeCell="R10" sqref="R10"/>
    </sheetView>
  </sheetViews>
  <sheetFormatPr baseColWidth="10" defaultColWidth="8.83203125" defaultRowHeight="16" x14ac:dyDescent="0.2"/>
  <cols>
    <col min="1" max="1" width="2" style="1" customWidth="1"/>
    <col min="2" max="2" width="26.5" style="2" customWidth="1"/>
    <col min="3" max="3" width="1" style="3" customWidth="1"/>
    <col min="4" max="4" width="15.83203125" style="2" bestFit="1" customWidth="1"/>
    <col min="5" max="5" width="1" style="3" customWidth="1"/>
    <col min="6" max="6" width="14.83203125" style="2" bestFit="1" customWidth="1"/>
    <col min="7" max="7" width="1" style="3" customWidth="1"/>
    <col min="8" max="8" width="16" style="2" customWidth="1"/>
    <col min="9" max="10" width="1" style="3" customWidth="1"/>
    <col min="11" max="11" width="16.33203125" style="2" customWidth="1"/>
    <col min="12" max="12" width="1.33203125" style="3" hidden="1" customWidth="1"/>
    <col min="13" max="13" width="13.1640625" style="2" hidden="1" customWidth="1"/>
    <col min="14" max="14" width="1.1640625" style="3" hidden="1" customWidth="1"/>
    <col min="15" max="15" width="13.1640625" style="2" hidden="1" customWidth="1"/>
    <col min="16" max="16" width="1" style="3" customWidth="1"/>
    <col min="17" max="17" width="62.1640625" style="68" customWidth="1"/>
    <col min="18" max="18" width="8.83203125" style="2" customWidth="1"/>
    <col min="19" max="19" width="8.83203125" style="2"/>
    <col min="20" max="16384" width="8.83203125" style="1"/>
  </cols>
  <sheetData>
    <row r="1" spans="1:20" ht="7" customHeight="1" x14ac:dyDescent="0.2">
      <c r="A1" s="7"/>
      <c r="C1" s="67"/>
      <c r="E1" s="77"/>
      <c r="F1" s="77"/>
      <c r="G1" s="77"/>
      <c r="H1" s="77"/>
      <c r="I1" s="77"/>
      <c r="J1" s="77"/>
      <c r="K1" s="77"/>
      <c r="L1" s="78"/>
      <c r="M1" s="77"/>
      <c r="N1" s="78"/>
      <c r="O1" s="77"/>
      <c r="P1" s="66"/>
      <c r="Q1" s="69"/>
    </row>
    <row r="2" spans="1:20" ht="16" customHeight="1" x14ac:dyDescent="0.2">
      <c r="A2" s="7"/>
      <c r="B2" s="111" t="s">
        <v>111</v>
      </c>
      <c r="C2" s="67"/>
      <c r="D2" s="77" t="s">
        <v>108</v>
      </c>
      <c r="E2" s="114" t="str">
        <f>IF(LEN('Questionnaire Data'!A2)&gt;0,'Questionnaire Data'!A2,"Enter Date Here")</f>
        <v>Enter Date Here</v>
      </c>
      <c r="F2" s="114"/>
      <c r="G2" s="114"/>
      <c r="H2" s="114"/>
      <c r="I2" s="77"/>
      <c r="J2" s="77"/>
      <c r="K2" s="77"/>
      <c r="L2" s="78"/>
      <c r="M2" s="77"/>
      <c r="N2" s="78"/>
      <c r="O2" s="77"/>
      <c r="P2" s="66"/>
      <c r="Q2" s="116" t="s">
        <v>143</v>
      </c>
    </row>
    <row r="3" spans="1:20" ht="7" customHeight="1" x14ac:dyDescent="0.2">
      <c r="A3" s="7"/>
      <c r="B3" s="111"/>
      <c r="C3" s="67"/>
      <c r="E3" s="77"/>
      <c r="F3" s="77"/>
      <c r="G3" s="77"/>
      <c r="H3" s="77"/>
      <c r="I3" s="77"/>
      <c r="J3" s="77"/>
      <c r="K3" s="77"/>
      <c r="L3" s="78"/>
      <c r="M3" s="77"/>
      <c r="N3" s="78"/>
      <c r="O3" s="77"/>
      <c r="P3" s="66"/>
      <c r="Q3" s="69"/>
    </row>
    <row r="4" spans="1:20" x14ac:dyDescent="0.2">
      <c r="B4" s="111"/>
      <c r="C4" s="2"/>
      <c r="D4" s="77" t="s">
        <v>5</v>
      </c>
      <c r="E4" s="113" t="str">
        <f>IF(LEN('Questionnaire Data'!B2)&gt;0,'Questionnaire Data'!B2,"Enter Name Here")</f>
        <v>Enter Name Here</v>
      </c>
      <c r="F4" s="113"/>
      <c r="G4" s="113"/>
      <c r="H4" s="113"/>
      <c r="I4" s="104"/>
      <c r="J4" s="104"/>
      <c r="K4" s="104"/>
      <c r="L4" s="79"/>
      <c r="M4" s="77"/>
      <c r="N4" s="77"/>
      <c r="O4" s="77"/>
      <c r="P4" s="65"/>
      <c r="Q4" s="70" t="s">
        <v>27</v>
      </c>
    </row>
    <row r="5" spans="1:20" ht="6" customHeight="1" x14ac:dyDescent="0.2">
      <c r="A5" s="7"/>
      <c r="E5" s="4"/>
      <c r="G5" s="4"/>
      <c r="J5" s="4"/>
    </row>
    <row r="6" spans="1:20" ht="15" customHeight="1" x14ac:dyDescent="0.2">
      <c r="A6" s="7"/>
      <c r="B6" s="64"/>
      <c r="C6" s="27"/>
      <c r="D6" s="109" t="s">
        <v>4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28"/>
      <c r="Q6" s="108" t="s">
        <v>99</v>
      </c>
      <c r="T6" s="63"/>
    </row>
    <row r="7" spans="1:20" ht="6" customHeight="1" x14ac:dyDescent="0.2">
      <c r="A7" s="7"/>
      <c r="B7" s="44"/>
      <c r="C7" s="43"/>
      <c r="D7" s="42"/>
      <c r="E7" s="29"/>
      <c r="F7" s="42"/>
      <c r="G7" s="29"/>
      <c r="H7" s="42"/>
      <c r="I7" s="28"/>
      <c r="J7" s="29"/>
      <c r="K7" s="42"/>
      <c r="L7" s="28"/>
      <c r="M7" s="42"/>
      <c r="N7" s="28"/>
      <c r="O7" s="42"/>
      <c r="P7" s="28"/>
      <c r="Q7" s="108"/>
    </row>
    <row r="8" spans="1:20" x14ac:dyDescent="0.2">
      <c r="A8" s="7"/>
      <c r="B8" s="24" t="s">
        <v>36</v>
      </c>
      <c r="C8" s="43"/>
      <c r="D8" s="38"/>
      <c r="E8" s="38"/>
      <c r="F8" s="38"/>
      <c r="G8" s="38"/>
      <c r="H8" s="38"/>
      <c r="I8" s="6"/>
      <c r="J8" s="25"/>
      <c r="K8" s="24" t="s">
        <v>34</v>
      </c>
      <c r="L8" s="6"/>
      <c r="M8" s="24" t="s">
        <v>41</v>
      </c>
      <c r="N8" s="6"/>
      <c r="O8" s="24" t="s">
        <v>42</v>
      </c>
      <c r="P8" s="28"/>
      <c r="Q8" s="108"/>
    </row>
    <row r="9" spans="1:20" ht="6" customHeight="1" x14ac:dyDescent="0.2">
      <c r="A9" s="7"/>
      <c r="B9" s="44" t="s">
        <v>6</v>
      </c>
      <c r="C9" s="43"/>
      <c r="D9" s="46"/>
      <c r="E9" s="29"/>
      <c r="F9" s="46"/>
      <c r="G9" s="29"/>
      <c r="H9" s="46"/>
      <c r="I9" s="29"/>
      <c r="J9" s="30"/>
      <c r="K9" s="42"/>
      <c r="L9" s="28"/>
      <c r="M9" s="42"/>
      <c r="N9" s="28"/>
      <c r="O9" s="42"/>
      <c r="P9" s="28"/>
      <c r="Q9" s="71"/>
    </row>
    <row r="10" spans="1:20" x14ac:dyDescent="0.2">
      <c r="A10" s="7"/>
      <c r="B10" s="73" t="str">
        <f>IF(LEN('Questionnaire Data'!E2)&gt;0,'Questionnaire Data'!E2,"Paycheck")</f>
        <v>Paycheck</v>
      </c>
      <c r="D10" s="38"/>
      <c r="E10" s="38"/>
      <c r="F10" s="38"/>
      <c r="G10" s="38"/>
      <c r="H10" s="38"/>
      <c r="I10" s="38"/>
      <c r="J10" s="62"/>
      <c r="K10" s="74">
        <f>'Questionnaire Data'!F2</f>
        <v>0</v>
      </c>
      <c r="L10" s="75"/>
      <c r="M10" s="74"/>
      <c r="N10" s="75"/>
      <c r="O10" s="80">
        <f>M10-K10</f>
        <v>0</v>
      </c>
      <c r="P10" s="52"/>
      <c r="Q10" s="112" t="s">
        <v>44</v>
      </c>
    </row>
    <row r="11" spans="1:20" x14ac:dyDescent="0.2">
      <c r="A11" s="7"/>
      <c r="B11" s="73" t="str">
        <f>IF(LEN('Questionnaire Data'!I2)&gt;0,'Questionnaire Data'!I2,"Bonus Income")</f>
        <v>Bonus Income</v>
      </c>
      <c r="D11" s="38"/>
      <c r="E11" s="38"/>
      <c r="F11" s="38"/>
      <c r="G11" s="38"/>
      <c r="H11" s="38"/>
      <c r="I11" s="38"/>
      <c r="J11" s="62"/>
      <c r="K11" s="74">
        <f>'Questionnaire Data'!J2</f>
        <v>0</v>
      </c>
      <c r="L11" s="75"/>
      <c r="M11" s="74"/>
      <c r="N11" s="75"/>
      <c r="O11" s="80">
        <f t="shared" ref="O11:O14" si="0">M11-K11</f>
        <v>0</v>
      </c>
      <c r="P11" s="52"/>
      <c r="Q11" s="112"/>
    </row>
    <row r="12" spans="1:20" x14ac:dyDescent="0.2">
      <c r="A12" s="7"/>
      <c r="B12" s="73" t="str">
        <f>IF(LEN('Questionnaire Data'!M2)&gt;0,'Questionnaire Data'!M2,"Child Support/Alimony")</f>
        <v>Child Support/Alimony</v>
      </c>
      <c r="D12" s="38"/>
      <c r="E12" s="38"/>
      <c r="F12" s="38"/>
      <c r="G12" s="38"/>
      <c r="H12" s="38"/>
      <c r="I12" s="38"/>
      <c r="J12" s="62"/>
      <c r="K12" s="74">
        <f>'Questionnaire Data'!N2</f>
        <v>0</v>
      </c>
      <c r="L12" s="75"/>
      <c r="M12" s="74"/>
      <c r="N12" s="75"/>
      <c r="O12" s="80">
        <f t="shared" si="0"/>
        <v>0</v>
      </c>
      <c r="P12" s="52"/>
      <c r="Q12" s="83"/>
    </row>
    <row r="13" spans="1:20" x14ac:dyDescent="0.2">
      <c r="A13" s="7"/>
      <c r="B13" s="73" t="str">
        <f>IF(LEN('Questionnaire Data'!Q2)&gt;0,'Questionnaire Data'!Q2,"Rental Income")</f>
        <v>Rental Income</v>
      </c>
      <c r="D13" s="38"/>
      <c r="E13" s="38"/>
      <c r="F13" s="38"/>
      <c r="G13" s="38"/>
      <c r="H13" s="38"/>
      <c r="I13" s="38"/>
      <c r="J13" s="62"/>
      <c r="K13" s="74">
        <f>'Questionnaire Data'!R2</f>
        <v>0</v>
      </c>
      <c r="L13" s="75"/>
      <c r="M13" s="74"/>
      <c r="N13" s="75"/>
      <c r="O13" s="80">
        <f t="shared" si="0"/>
        <v>0</v>
      </c>
      <c r="P13" s="52"/>
      <c r="Q13" s="83"/>
    </row>
    <row r="14" spans="1:20" x14ac:dyDescent="0.2">
      <c r="A14" s="7"/>
      <c r="B14" s="73" t="str">
        <f>IF(LEN('Questionnaire Data'!U2)&gt;0,'Questionnaire Data'!U2,"Other Income")</f>
        <v>Other Income</v>
      </c>
      <c r="D14" s="38"/>
      <c r="E14" s="38"/>
      <c r="F14" s="38"/>
      <c r="G14" s="38"/>
      <c r="H14" s="38"/>
      <c r="I14" s="38"/>
      <c r="J14" s="62"/>
      <c r="K14" s="74">
        <f>'Questionnaire Data'!V2</f>
        <v>0</v>
      </c>
      <c r="L14" s="75"/>
      <c r="M14" s="74"/>
      <c r="N14" s="75"/>
      <c r="O14" s="80">
        <f t="shared" si="0"/>
        <v>0</v>
      </c>
      <c r="P14" s="52"/>
      <c r="Q14" s="81"/>
    </row>
    <row r="15" spans="1:20" s="2" customFormat="1" ht="6" customHeight="1" thickBot="1" x14ac:dyDescent="0.25">
      <c r="A15" s="7"/>
      <c r="B15" s="2" t="s">
        <v>6</v>
      </c>
      <c r="C15" s="3"/>
      <c r="D15" s="58"/>
      <c r="E15" s="61"/>
      <c r="F15" s="58"/>
      <c r="G15" s="61"/>
      <c r="H15" s="58"/>
      <c r="I15" s="60"/>
      <c r="J15" s="59"/>
      <c r="K15" s="58"/>
      <c r="L15" s="60"/>
      <c r="M15" s="58"/>
      <c r="N15" s="60"/>
      <c r="O15" s="58"/>
      <c r="P15" s="32"/>
      <c r="Q15" s="81"/>
    </row>
    <row r="16" spans="1:20" s="2" customFormat="1" ht="17" thickBot="1" x14ac:dyDescent="0.25">
      <c r="A16" s="7"/>
      <c r="B16" s="14" t="s">
        <v>7</v>
      </c>
      <c r="C16" s="13"/>
      <c r="D16" s="19"/>
      <c r="E16" s="19"/>
      <c r="F16" s="19"/>
      <c r="G16" s="19"/>
      <c r="H16" s="19"/>
      <c r="I16" s="19"/>
      <c r="J16" s="57"/>
      <c r="K16" s="31">
        <f>SUM(K10:K14)</f>
        <v>0</v>
      </c>
      <c r="L16" s="19"/>
      <c r="M16" s="31">
        <f>SUM(M10:M14)</f>
        <v>0</v>
      </c>
      <c r="N16" s="19"/>
      <c r="O16" s="31">
        <f>SUM(O10:O14)</f>
        <v>0</v>
      </c>
      <c r="P16" s="28"/>
      <c r="Q16" s="81"/>
    </row>
    <row r="17" spans="1:17" s="2" customFormat="1" ht="6" customHeight="1" thickTop="1" x14ac:dyDescent="0.2">
      <c r="A17" s="7"/>
      <c r="B17" s="44" t="s">
        <v>6</v>
      </c>
      <c r="C17" s="43"/>
      <c r="D17" s="42"/>
      <c r="E17" s="29"/>
      <c r="F17" s="42"/>
      <c r="G17" s="29"/>
      <c r="H17" s="42"/>
      <c r="I17" s="28"/>
      <c r="J17" s="29"/>
      <c r="K17" s="42"/>
      <c r="L17" s="28"/>
      <c r="M17" s="42"/>
      <c r="N17" s="28"/>
      <c r="O17" s="42"/>
      <c r="P17" s="28"/>
      <c r="Q17" s="81"/>
    </row>
    <row r="18" spans="1:17" s="2" customFormat="1" x14ac:dyDescent="0.2">
      <c r="A18" s="7"/>
      <c r="B18" s="2" t="s">
        <v>6</v>
      </c>
      <c r="C18" s="27"/>
      <c r="D18" s="109" t="s">
        <v>3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28"/>
      <c r="Q18" s="81"/>
    </row>
    <row r="19" spans="1:17" s="2" customFormat="1" ht="6" customHeight="1" x14ac:dyDescent="0.2">
      <c r="A19" s="7"/>
      <c r="B19" s="44" t="s">
        <v>6</v>
      </c>
      <c r="C19" s="43"/>
      <c r="D19" s="42"/>
      <c r="E19" s="29"/>
      <c r="F19" s="42"/>
      <c r="G19" s="29"/>
      <c r="H19" s="42"/>
      <c r="I19" s="28"/>
      <c r="J19" s="29"/>
      <c r="K19" s="42"/>
      <c r="L19" s="28"/>
      <c r="M19" s="42"/>
      <c r="N19" s="28"/>
      <c r="O19" s="42"/>
      <c r="P19" s="28"/>
      <c r="Q19" s="81"/>
    </row>
    <row r="20" spans="1:17" s="2" customFormat="1" x14ac:dyDescent="0.2">
      <c r="A20" s="7"/>
      <c r="B20" s="24" t="s">
        <v>36</v>
      </c>
      <c r="C20" s="43"/>
      <c r="D20" s="38"/>
      <c r="E20" s="38"/>
      <c r="F20" s="38"/>
      <c r="G20" s="38"/>
      <c r="H20" s="38"/>
      <c r="I20" s="6"/>
      <c r="J20" s="25"/>
      <c r="K20" s="24" t="s">
        <v>34</v>
      </c>
      <c r="L20" s="6"/>
      <c r="M20" s="24" t="s">
        <v>41</v>
      </c>
      <c r="N20" s="6"/>
      <c r="O20" s="24" t="s">
        <v>42</v>
      </c>
      <c r="P20" s="28"/>
      <c r="Q20" s="81"/>
    </row>
    <row r="21" spans="1:17" s="2" customFormat="1" ht="6" customHeight="1" x14ac:dyDescent="0.2">
      <c r="A21" s="7"/>
      <c r="B21" s="44" t="s">
        <v>6</v>
      </c>
      <c r="C21" s="43"/>
      <c r="D21" s="46"/>
      <c r="E21" s="29"/>
      <c r="F21" s="46"/>
      <c r="G21" s="29"/>
      <c r="H21" s="46"/>
      <c r="I21" s="29"/>
      <c r="J21" s="30"/>
      <c r="K21" s="42"/>
      <c r="L21" s="28"/>
      <c r="M21" s="42"/>
      <c r="N21" s="28"/>
      <c r="O21" s="42"/>
      <c r="P21" s="28"/>
      <c r="Q21" s="81"/>
    </row>
    <row r="22" spans="1:17" s="2" customFormat="1" ht="15" customHeight="1" x14ac:dyDescent="0.2">
      <c r="A22" s="7"/>
      <c r="B22" s="73" t="s">
        <v>8</v>
      </c>
      <c r="C22" s="3"/>
      <c r="D22" s="38"/>
      <c r="E22" s="38"/>
      <c r="F22" s="38"/>
      <c r="G22" s="38"/>
      <c r="H22" s="38"/>
      <c r="I22" s="38"/>
      <c r="J22" s="39"/>
      <c r="K22" s="74">
        <f>'Questionnaire Data'!DU2</f>
        <v>0</v>
      </c>
      <c r="L22" s="75"/>
      <c r="M22" s="74"/>
      <c r="N22" s="75"/>
      <c r="O22" s="80">
        <f t="shared" ref="O22" si="1">M22-K22</f>
        <v>0</v>
      </c>
      <c r="P22" s="28"/>
      <c r="Q22" s="81"/>
    </row>
    <row r="23" spans="1:17" s="2" customFormat="1" ht="6" customHeight="1" thickBot="1" x14ac:dyDescent="0.25">
      <c r="A23" s="7"/>
      <c r="B23" s="2" t="s">
        <v>6</v>
      </c>
      <c r="C23" s="3"/>
      <c r="D23" s="33"/>
      <c r="E23" s="35"/>
      <c r="F23" s="33"/>
      <c r="G23" s="35"/>
      <c r="H23" s="33"/>
      <c r="I23" s="32"/>
      <c r="J23" s="34"/>
      <c r="K23" s="33"/>
      <c r="L23" s="32"/>
      <c r="M23" s="33"/>
      <c r="N23" s="32"/>
      <c r="O23" s="33"/>
      <c r="P23" s="32"/>
      <c r="Q23" s="81"/>
    </row>
    <row r="24" spans="1:17" s="2" customFormat="1" ht="17" thickBot="1" x14ac:dyDescent="0.25">
      <c r="A24" s="7"/>
      <c r="B24" s="14" t="s">
        <v>9</v>
      </c>
      <c r="C24" s="13"/>
      <c r="D24" s="19"/>
      <c r="E24" s="29"/>
      <c r="F24" s="19"/>
      <c r="G24" s="29"/>
      <c r="H24" s="19"/>
      <c r="I24" s="19"/>
      <c r="J24" s="30"/>
      <c r="K24" s="31">
        <f>SUM(K22:K22)</f>
        <v>0</v>
      </c>
      <c r="L24" s="19"/>
      <c r="M24" s="31">
        <f>SUM(M22:M22)</f>
        <v>0</v>
      </c>
      <c r="N24" s="19"/>
      <c r="O24" s="31">
        <f>SUM(O22:O22)</f>
        <v>0</v>
      </c>
      <c r="P24" s="28"/>
      <c r="Q24" s="81"/>
    </row>
    <row r="25" spans="1:17" s="2" customFormat="1" ht="6" customHeight="1" thickTop="1" x14ac:dyDescent="0.2">
      <c r="A25" s="1"/>
      <c r="B25" s="44" t="s">
        <v>6</v>
      </c>
      <c r="C25" s="43"/>
      <c r="D25" s="42"/>
      <c r="E25" s="29"/>
      <c r="F25" s="42"/>
      <c r="G25" s="29"/>
      <c r="H25" s="42"/>
      <c r="I25" s="28"/>
      <c r="J25" s="29"/>
      <c r="K25" s="42"/>
      <c r="L25" s="28"/>
      <c r="M25" s="42"/>
      <c r="N25" s="28"/>
      <c r="O25" s="42"/>
      <c r="P25" s="28"/>
      <c r="Q25" s="72"/>
    </row>
    <row r="26" spans="1:17" s="2" customFormat="1" ht="15" customHeight="1" x14ac:dyDescent="0.2">
      <c r="A26" s="7"/>
      <c r="B26" s="2" t="s">
        <v>6</v>
      </c>
      <c r="C26" s="27"/>
      <c r="D26" s="109" t="s">
        <v>79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28"/>
      <c r="Q26" s="110" t="s">
        <v>114</v>
      </c>
    </row>
    <row r="27" spans="1:17" s="2" customFormat="1" ht="6" customHeight="1" x14ac:dyDescent="0.2">
      <c r="A27" s="7"/>
      <c r="B27" s="44" t="s">
        <v>6</v>
      </c>
      <c r="C27" s="43"/>
      <c r="D27" s="42"/>
      <c r="E27" s="29"/>
      <c r="F27" s="42"/>
      <c r="G27" s="29"/>
      <c r="H27" s="42"/>
      <c r="I27" s="28"/>
      <c r="J27" s="29"/>
      <c r="K27" s="42"/>
      <c r="L27" s="28"/>
      <c r="M27" s="42"/>
      <c r="N27" s="28"/>
      <c r="O27" s="42"/>
      <c r="P27" s="28"/>
      <c r="Q27" s="110"/>
    </row>
    <row r="28" spans="1:17" s="2" customFormat="1" x14ac:dyDescent="0.2">
      <c r="A28" s="7"/>
      <c r="B28" s="24" t="s">
        <v>36</v>
      </c>
      <c r="C28" s="43"/>
      <c r="D28" s="24" t="s">
        <v>38</v>
      </c>
      <c r="E28" s="6"/>
      <c r="F28" s="5"/>
      <c r="G28" s="5"/>
      <c r="H28" s="5"/>
      <c r="I28" s="6"/>
      <c r="J28" s="25"/>
      <c r="K28" s="24" t="s">
        <v>34</v>
      </c>
      <c r="L28" s="6"/>
      <c r="M28" s="24" t="s">
        <v>41</v>
      </c>
      <c r="N28" s="6"/>
      <c r="O28" s="24" t="s">
        <v>42</v>
      </c>
      <c r="P28" s="28"/>
      <c r="Q28" s="110"/>
    </row>
    <row r="29" spans="1:17" s="2" customFormat="1" ht="6" customHeight="1" x14ac:dyDescent="0.2">
      <c r="A29" s="7"/>
      <c r="B29" s="44" t="s">
        <v>6</v>
      </c>
      <c r="C29" s="43"/>
      <c r="D29" s="42"/>
      <c r="E29" s="29"/>
      <c r="F29" s="5"/>
      <c r="G29" s="5"/>
      <c r="H29" s="5"/>
      <c r="I29" s="5"/>
      <c r="J29" s="30"/>
      <c r="K29" s="42"/>
      <c r="L29" s="28"/>
      <c r="M29" s="42"/>
      <c r="N29" s="28"/>
      <c r="O29" s="42"/>
      <c r="P29" s="28"/>
      <c r="Q29" s="110"/>
    </row>
    <row r="30" spans="1:17" s="2" customFormat="1" x14ac:dyDescent="0.2">
      <c r="A30" s="7"/>
      <c r="B30" s="73" t="s">
        <v>40</v>
      </c>
      <c r="C30" s="3"/>
      <c r="D30" s="74">
        <f>'Questionnaire Data'!DF2</f>
        <v>0</v>
      </c>
      <c r="E30" s="40"/>
      <c r="F30" s="5"/>
      <c r="G30" s="5"/>
      <c r="H30" s="5"/>
      <c r="I30" s="51"/>
      <c r="J30" s="39"/>
      <c r="K30" s="74">
        <f>'Questionnaire Data'!DX2</f>
        <v>0</v>
      </c>
      <c r="L30" s="75"/>
      <c r="M30" s="74"/>
      <c r="N30" s="75"/>
      <c r="O30" s="80">
        <f t="shared" ref="O30:O32" si="2">M30-K30</f>
        <v>0</v>
      </c>
      <c r="P30" s="28"/>
      <c r="Q30" s="81"/>
    </row>
    <row r="31" spans="1:17" s="2" customFormat="1" x14ac:dyDescent="0.2">
      <c r="A31" s="7"/>
      <c r="B31" s="73" t="s">
        <v>10</v>
      </c>
      <c r="C31" s="3"/>
      <c r="D31" s="74">
        <f>'Questionnaire Data'!DG2</f>
        <v>0</v>
      </c>
      <c r="E31" s="40"/>
      <c r="F31" s="5"/>
      <c r="G31" s="5"/>
      <c r="H31" s="5"/>
      <c r="I31" s="51"/>
      <c r="J31" s="39"/>
      <c r="K31" s="74">
        <f>'Questionnaire Data'!EA2</f>
        <v>0</v>
      </c>
      <c r="L31" s="75"/>
      <c r="M31" s="74"/>
      <c r="N31" s="75"/>
      <c r="O31" s="80">
        <f t="shared" si="2"/>
        <v>0</v>
      </c>
      <c r="P31" s="28"/>
      <c r="Q31" s="81" t="s">
        <v>115</v>
      </c>
    </row>
    <row r="32" spans="1:17" s="2" customFormat="1" x14ac:dyDescent="0.2">
      <c r="A32" s="7"/>
      <c r="B32" s="73" t="s">
        <v>37</v>
      </c>
      <c r="C32" s="3"/>
      <c r="D32" s="74">
        <f>'Questionnaire Data'!DI2</f>
        <v>0</v>
      </c>
      <c r="E32" s="40"/>
      <c r="F32" s="5"/>
      <c r="G32" s="5"/>
      <c r="H32" s="5"/>
      <c r="I32" s="51"/>
      <c r="J32" s="39"/>
      <c r="K32" s="74">
        <f>'Questionnaire Data'!DZ2</f>
        <v>0</v>
      </c>
      <c r="L32" s="75"/>
      <c r="M32" s="74"/>
      <c r="N32" s="75"/>
      <c r="O32" s="80">
        <f t="shared" si="2"/>
        <v>0</v>
      </c>
      <c r="P32" s="28"/>
      <c r="Q32" s="81" t="s">
        <v>115</v>
      </c>
    </row>
    <row r="33" spans="1:17" s="2" customFormat="1" x14ac:dyDescent="0.2">
      <c r="A33" s="7"/>
      <c r="B33" s="73" t="s">
        <v>11</v>
      </c>
      <c r="C33" s="3"/>
      <c r="D33" s="74">
        <f>'Questionnaire Data'!DH2</f>
        <v>0</v>
      </c>
      <c r="E33" s="40"/>
      <c r="F33" s="5"/>
      <c r="G33" s="5"/>
      <c r="H33" s="5"/>
      <c r="I33" s="51"/>
      <c r="J33" s="39"/>
      <c r="K33" s="74">
        <f>'Questionnaire Data'!EB2</f>
        <v>0</v>
      </c>
      <c r="L33" s="75"/>
      <c r="M33" s="74"/>
      <c r="N33" s="75"/>
      <c r="O33" s="80"/>
      <c r="P33" s="28"/>
      <c r="Q33" s="81"/>
    </row>
    <row r="34" spans="1:17" s="2" customFormat="1" x14ac:dyDescent="0.2">
      <c r="A34" s="7"/>
      <c r="B34" s="73" t="s">
        <v>80</v>
      </c>
      <c r="C34" s="3"/>
      <c r="D34" s="74">
        <f>'Questionnaire Data'!DJ2</f>
        <v>0</v>
      </c>
      <c r="E34" s="40"/>
      <c r="F34" s="5"/>
      <c r="G34" s="5"/>
      <c r="H34" s="5"/>
      <c r="I34" s="51"/>
      <c r="J34" s="39"/>
      <c r="K34" s="5"/>
      <c r="L34" s="75"/>
      <c r="M34" s="74"/>
      <c r="N34" s="75"/>
      <c r="O34" s="80">
        <f>M34-K34</f>
        <v>0</v>
      </c>
      <c r="P34" s="28"/>
      <c r="Q34" s="81" t="s">
        <v>116</v>
      </c>
    </row>
    <row r="35" spans="1:17" s="2" customFormat="1" ht="6" customHeight="1" thickBot="1" x14ac:dyDescent="0.25">
      <c r="A35" s="7"/>
      <c r="B35" s="2" t="s">
        <v>6</v>
      </c>
      <c r="C35" s="3"/>
      <c r="D35" s="33"/>
      <c r="E35" s="35"/>
      <c r="F35" s="33"/>
      <c r="G35" s="35"/>
      <c r="H35" s="33"/>
      <c r="I35" s="32"/>
      <c r="J35" s="34"/>
      <c r="K35" s="33"/>
      <c r="L35" s="32"/>
      <c r="M35" s="33"/>
      <c r="N35" s="32"/>
      <c r="O35" s="33"/>
      <c r="P35" s="32"/>
      <c r="Q35" s="81"/>
    </row>
    <row r="36" spans="1:17" s="2" customFormat="1" ht="17" thickBot="1" x14ac:dyDescent="0.25">
      <c r="A36" s="7"/>
      <c r="B36" s="14" t="s">
        <v>12</v>
      </c>
      <c r="C36" s="13"/>
      <c r="D36" s="31">
        <f>SUM(D30:D34)</f>
        <v>0</v>
      </c>
      <c r="E36" s="29"/>
      <c r="F36" s="5"/>
      <c r="G36" s="29"/>
      <c r="H36" s="5"/>
      <c r="I36" s="49"/>
      <c r="J36" s="30"/>
      <c r="K36" s="31">
        <f>SUM(K30:K34)</f>
        <v>0</v>
      </c>
      <c r="L36" s="19"/>
      <c r="M36" s="31">
        <f>SUM(M30:M34)</f>
        <v>0</v>
      </c>
      <c r="N36" s="19"/>
      <c r="O36" s="31">
        <f>SUM(O30:O34)</f>
        <v>0</v>
      </c>
      <c r="P36" s="28"/>
      <c r="Q36" s="81"/>
    </row>
    <row r="37" spans="1:17" s="2" customFormat="1" ht="6" customHeight="1" thickTop="1" x14ac:dyDescent="0.2">
      <c r="A37" s="7"/>
      <c r="B37" s="37" t="s">
        <v>6</v>
      </c>
      <c r="C37" s="36"/>
      <c r="D37" s="42"/>
      <c r="E37" s="29"/>
      <c r="F37" s="42"/>
      <c r="G37" s="29"/>
      <c r="H37" s="42"/>
      <c r="I37" s="28"/>
      <c r="J37" s="29"/>
      <c r="K37" s="42"/>
      <c r="L37" s="28"/>
      <c r="M37" s="42"/>
      <c r="N37" s="28"/>
      <c r="O37" s="42"/>
      <c r="P37" s="28"/>
      <c r="Q37" s="72"/>
    </row>
    <row r="38" spans="1:17" s="2" customFormat="1" ht="15" customHeight="1" x14ac:dyDescent="0.2">
      <c r="A38" s="7"/>
      <c r="B38" s="2" t="s">
        <v>6</v>
      </c>
      <c r="C38" s="27"/>
      <c r="D38" s="109" t="s">
        <v>94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28"/>
      <c r="Q38" s="110" t="s">
        <v>117</v>
      </c>
    </row>
    <row r="39" spans="1:17" s="2" customFormat="1" ht="6" customHeight="1" x14ac:dyDescent="0.2">
      <c r="A39" s="7"/>
      <c r="B39" s="44" t="s">
        <v>6</v>
      </c>
      <c r="C39" s="43"/>
      <c r="D39" s="42"/>
      <c r="E39" s="29"/>
      <c r="F39" s="42"/>
      <c r="G39" s="29"/>
      <c r="H39" s="42"/>
      <c r="I39" s="28"/>
      <c r="J39" s="29"/>
      <c r="K39" s="42"/>
      <c r="L39" s="28"/>
      <c r="M39" s="42"/>
      <c r="N39" s="28"/>
      <c r="O39" s="42"/>
      <c r="P39" s="28"/>
      <c r="Q39" s="110"/>
    </row>
    <row r="40" spans="1:17" s="2" customFormat="1" x14ac:dyDescent="0.2">
      <c r="A40" s="7"/>
      <c r="B40" s="24" t="s">
        <v>36</v>
      </c>
      <c r="C40" s="43"/>
      <c r="D40" s="24" t="s">
        <v>112</v>
      </c>
      <c r="E40" s="6"/>
      <c r="F40" s="24" t="s">
        <v>35</v>
      </c>
      <c r="G40" s="5"/>
      <c r="H40" s="24" t="s">
        <v>0</v>
      </c>
      <c r="I40" s="6"/>
      <c r="J40" s="25"/>
      <c r="K40" s="24" t="s">
        <v>34</v>
      </c>
      <c r="L40" s="6"/>
      <c r="M40" s="24" t="s">
        <v>41</v>
      </c>
      <c r="N40" s="6"/>
      <c r="O40" s="24" t="s">
        <v>42</v>
      </c>
      <c r="P40" s="28"/>
      <c r="Q40" s="110"/>
    </row>
    <row r="41" spans="1:17" s="2" customFormat="1" ht="6" customHeight="1" x14ac:dyDescent="0.2">
      <c r="A41" s="7"/>
      <c r="B41" s="44" t="s">
        <v>6</v>
      </c>
      <c r="C41" s="43"/>
      <c r="D41" s="42"/>
      <c r="E41" s="29"/>
      <c r="F41" s="42"/>
      <c r="G41" s="29"/>
      <c r="H41" s="42"/>
      <c r="I41" s="28"/>
      <c r="J41" s="30"/>
      <c r="K41" s="42"/>
      <c r="L41" s="28"/>
      <c r="M41" s="42"/>
      <c r="N41" s="28"/>
      <c r="O41" s="42"/>
      <c r="P41" s="28"/>
      <c r="Q41" s="110"/>
    </row>
    <row r="42" spans="1:17" s="2" customFormat="1" ht="15" customHeight="1" x14ac:dyDescent="0.2">
      <c r="A42" s="55"/>
      <c r="B42" s="73" t="str">
        <f>IF(LEN('Questionnaire Data'!Y2)&gt;0,'Questionnaire Data'!Y2,"Auto Loan 1")</f>
        <v>Auto Loan 1</v>
      </c>
      <c r="C42" s="52"/>
      <c r="D42" s="74">
        <f>'Questionnaire Data'!AA2</f>
        <v>0</v>
      </c>
      <c r="E42" s="40"/>
      <c r="F42" s="74">
        <f>'Questionnaire Data'!Z2</f>
        <v>0</v>
      </c>
      <c r="G42" s="40"/>
      <c r="H42" s="76">
        <f>'Questionnaire Data'!AB2/100</f>
        <v>0</v>
      </c>
      <c r="I42" s="51"/>
      <c r="J42" s="39"/>
      <c r="K42" s="74">
        <f>'Questionnaire Data'!AC2</f>
        <v>0</v>
      </c>
      <c r="L42" s="75"/>
      <c r="M42" s="74"/>
      <c r="N42" s="75"/>
      <c r="O42" s="80">
        <f t="shared" ref="O42:O53" si="3">M42-K42</f>
        <v>0</v>
      </c>
      <c r="P42" s="52"/>
      <c r="Q42" s="81"/>
    </row>
    <row r="43" spans="1:17" s="2" customFormat="1" x14ac:dyDescent="0.2">
      <c r="A43" s="55"/>
      <c r="B43" s="73" t="str">
        <f>IF(LEN('Questionnaire Data'!AE2)&gt;0,'Questionnaire Data'!AE2,"Auto Loan 2")</f>
        <v>Auto Loan 2</v>
      </c>
      <c r="C43" s="52"/>
      <c r="D43" s="74">
        <f>'Questionnaire Data'!AG2</f>
        <v>0</v>
      </c>
      <c r="E43" s="40"/>
      <c r="F43" s="74">
        <f>'Questionnaire Data'!AF2</f>
        <v>0</v>
      </c>
      <c r="G43" s="40"/>
      <c r="H43" s="76">
        <f>'Questionnaire Data'!AH2/100</f>
        <v>0</v>
      </c>
      <c r="I43" s="51"/>
      <c r="J43" s="39"/>
      <c r="K43" s="74">
        <f>'Questionnaire Data'!AI2</f>
        <v>0</v>
      </c>
      <c r="L43" s="75"/>
      <c r="M43" s="74"/>
      <c r="N43" s="75"/>
      <c r="O43" s="80">
        <f t="shared" si="3"/>
        <v>0</v>
      </c>
      <c r="P43" s="52"/>
      <c r="Q43" s="81"/>
    </row>
    <row r="44" spans="1:17" s="2" customFormat="1" x14ac:dyDescent="0.2">
      <c r="A44" s="55"/>
      <c r="B44" s="73" t="str">
        <f>IF(LEN('Questionnaire Data'!AY2)&gt;0,'Questionnaire Data'!AY2,"Credit Card 1")</f>
        <v>Credit Card 1</v>
      </c>
      <c r="C44" s="52"/>
      <c r="D44" s="38"/>
      <c r="E44" s="40"/>
      <c r="F44" s="74">
        <f>'Questionnaire Data'!AZ2</f>
        <v>0</v>
      </c>
      <c r="G44" s="40"/>
      <c r="H44" s="76">
        <f>'Questionnaire Data'!BA2/100</f>
        <v>0</v>
      </c>
      <c r="I44" s="51"/>
      <c r="J44" s="53"/>
      <c r="K44" s="74">
        <f>'Questionnaire Data'!BB2</f>
        <v>0</v>
      </c>
      <c r="L44" s="75"/>
      <c r="M44" s="74"/>
      <c r="N44" s="75"/>
      <c r="O44" s="80">
        <f t="shared" si="3"/>
        <v>0</v>
      </c>
      <c r="P44" s="52"/>
      <c r="Q44" s="81"/>
    </row>
    <row r="45" spans="1:17" s="2" customFormat="1" x14ac:dyDescent="0.2">
      <c r="A45" s="56"/>
      <c r="B45" s="73" t="str">
        <f>IF(LEN('Questionnaire Data'!BE2)&gt;0,'Questionnaire Data'!BE2,"Credit Card 2")</f>
        <v>Credit Card 2</v>
      </c>
      <c r="C45" s="52"/>
      <c r="D45" s="38"/>
      <c r="E45" s="40"/>
      <c r="F45" s="74">
        <f>'Questionnaire Data'!BF2</f>
        <v>0</v>
      </c>
      <c r="G45" s="40"/>
      <c r="H45" s="76">
        <f>'Questionnaire Data'!BG2/100</f>
        <v>0</v>
      </c>
      <c r="I45" s="51"/>
      <c r="J45" s="53"/>
      <c r="K45" s="74">
        <f>'Questionnaire Data'!BH2</f>
        <v>0</v>
      </c>
      <c r="L45" s="75"/>
      <c r="M45" s="74"/>
      <c r="N45" s="75"/>
      <c r="O45" s="80">
        <f t="shared" si="3"/>
        <v>0</v>
      </c>
      <c r="P45" s="52"/>
      <c r="Q45" s="81"/>
    </row>
    <row r="46" spans="1:17" s="2" customFormat="1" x14ac:dyDescent="0.2">
      <c r="A46" s="55"/>
      <c r="B46" s="73" t="str">
        <f>IF(LEN('Questionnaire Data'!BK2)&gt;0,'Questionnaire Data'!BK2,"Credit Card 3")</f>
        <v>Credit Card 3</v>
      </c>
      <c r="C46" s="52"/>
      <c r="D46" s="38"/>
      <c r="E46" s="40"/>
      <c r="F46" s="74">
        <f>'Questionnaire Data'!BL2</f>
        <v>0</v>
      </c>
      <c r="G46" s="40"/>
      <c r="H46" s="76">
        <f>'Questionnaire Data'!BM2/100</f>
        <v>0</v>
      </c>
      <c r="I46" s="51"/>
      <c r="J46" s="53"/>
      <c r="K46" s="74">
        <f>'Questionnaire Data'!BN2</f>
        <v>0</v>
      </c>
      <c r="L46" s="75"/>
      <c r="M46" s="74"/>
      <c r="N46" s="75"/>
      <c r="O46" s="80">
        <f t="shared" si="3"/>
        <v>0</v>
      </c>
      <c r="P46" s="52"/>
      <c r="Q46" s="81"/>
    </row>
    <row r="47" spans="1:17" s="2" customFormat="1" x14ac:dyDescent="0.2">
      <c r="A47" s="55"/>
      <c r="B47" s="73" t="str">
        <f>IF(LEN('Questionnaire Data'!BQ2)&gt;0,'Questionnaire Data'!BQ2,"All Other Credit Cards")</f>
        <v>All Other Credit Cards</v>
      </c>
      <c r="C47" s="52"/>
      <c r="D47" s="38"/>
      <c r="E47" s="40"/>
      <c r="F47" s="74">
        <f>'Questionnaire Data'!BR2</f>
        <v>0</v>
      </c>
      <c r="G47" s="40"/>
      <c r="H47" s="76">
        <f>'Questionnaire Data'!BS2/100</f>
        <v>0</v>
      </c>
      <c r="I47" s="51"/>
      <c r="J47" s="53"/>
      <c r="K47" s="74">
        <f>'Questionnaire Data'!BT2</f>
        <v>0</v>
      </c>
      <c r="L47" s="75"/>
      <c r="M47" s="74"/>
      <c r="N47" s="75"/>
      <c r="O47" s="80">
        <f t="shared" si="3"/>
        <v>0</v>
      </c>
      <c r="P47" s="52"/>
      <c r="Q47" s="81"/>
    </row>
    <row r="48" spans="1:17" s="2" customFormat="1" x14ac:dyDescent="0.2">
      <c r="A48" s="55"/>
      <c r="B48" s="73" t="str">
        <f>IF(LEN('Questionnaire Data'!BW2)&gt;0,'Questionnaire Data'!BW2,"Student Loan 1")</f>
        <v>Student Loan 1</v>
      </c>
      <c r="C48" s="52"/>
      <c r="D48" s="38"/>
      <c r="E48" s="40"/>
      <c r="F48" s="74">
        <f>'Questionnaire Data'!BX2</f>
        <v>0</v>
      </c>
      <c r="G48" s="40"/>
      <c r="H48" s="76">
        <f>'Questionnaire Data'!BY2/100</f>
        <v>0</v>
      </c>
      <c r="I48" s="51"/>
      <c r="J48" s="53"/>
      <c r="K48" s="74">
        <f>'Questionnaire Data'!BZ2</f>
        <v>0</v>
      </c>
      <c r="L48" s="75"/>
      <c r="M48" s="74"/>
      <c r="N48" s="75"/>
      <c r="O48" s="80">
        <f t="shared" si="3"/>
        <v>0</v>
      </c>
      <c r="P48" s="52"/>
      <c r="Q48" s="81"/>
    </row>
    <row r="49" spans="1:17" s="2" customFormat="1" x14ac:dyDescent="0.2">
      <c r="A49" s="56"/>
      <c r="B49" s="73" t="str">
        <f>IF(LEN('Questionnaire Data'!CC2)&gt;0,'Questionnaire Data'!CC2,"Student Loan 2")</f>
        <v>Student Loan 2</v>
      </c>
      <c r="C49" s="52"/>
      <c r="D49" s="38"/>
      <c r="E49" s="40"/>
      <c r="F49" s="74">
        <f>'Questionnaire Data'!CD2</f>
        <v>0</v>
      </c>
      <c r="G49" s="40"/>
      <c r="H49" s="76">
        <f>'Questionnaire Data'!CE2/100</f>
        <v>0</v>
      </c>
      <c r="I49" s="51"/>
      <c r="J49" s="53"/>
      <c r="K49" s="74">
        <f>'Questionnaire Data'!CF2</f>
        <v>0</v>
      </c>
      <c r="L49" s="75"/>
      <c r="M49" s="74"/>
      <c r="N49" s="75"/>
      <c r="O49" s="80">
        <f t="shared" si="3"/>
        <v>0</v>
      </c>
      <c r="P49" s="52"/>
      <c r="Q49" s="81"/>
    </row>
    <row r="50" spans="1:17" s="2" customFormat="1" x14ac:dyDescent="0.2">
      <c r="A50" s="55"/>
      <c r="B50" s="73" t="str">
        <f>IF(LEN('Questionnaire Data'!CI2)&gt;0,'Questionnaire Data'!CI2,"Student Loan 3")</f>
        <v>Student Loan 3</v>
      </c>
      <c r="C50" s="52"/>
      <c r="D50" s="38"/>
      <c r="E50" s="40"/>
      <c r="F50" s="74">
        <f>'Questionnaire Data'!CJ2</f>
        <v>0</v>
      </c>
      <c r="G50" s="40"/>
      <c r="H50" s="76">
        <f>'Questionnaire Data'!CK2/100</f>
        <v>0</v>
      </c>
      <c r="I50" s="51"/>
      <c r="J50" s="53"/>
      <c r="K50" s="74">
        <f>'Questionnaire Data'!CL2</f>
        <v>0</v>
      </c>
      <c r="L50" s="75"/>
      <c r="M50" s="74"/>
      <c r="N50" s="75"/>
      <c r="O50" s="80">
        <f t="shared" si="3"/>
        <v>0</v>
      </c>
      <c r="P50" s="52"/>
      <c r="Q50" s="81"/>
    </row>
    <row r="51" spans="1:17" s="2" customFormat="1" x14ac:dyDescent="0.2">
      <c r="A51" s="7"/>
      <c r="B51" s="73" t="str">
        <f>IF(LEN('Questionnaire Data'!CO2)&gt;0,'Questionnaire Data'!CO2,"All Other Student Loans")</f>
        <v>All Other Student Loans</v>
      </c>
      <c r="C51" s="52"/>
      <c r="D51" s="38"/>
      <c r="E51" s="40"/>
      <c r="F51" s="74">
        <f>'Questionnaire Data'!CP2</f>
        <v>0</v>
      </c>
      <c r="G51" s="40"/>
      <c r="H51" s="76">
        <f>'Questionnaire Data'!CQ2/100</f>
        <v>0</v>
      </c>
      <c r="I51" s="51"/>
      <c r="J51" s="53"/>
      <c r="K51" s="74">
        <f>'Questionnaire Data'!CR2</f>
        <v>0</v>
      </c>
      <c r="L51" s="75"/>
      <c r="M51" s="74"/>
      <c r="N51" s="75"/>
      <c r="O51" s="80">
        <f t="shared" si="3"/>
        <v>0</v>
      </c>
      <c r="P51" s="52"/>
      <c r="Q51" s="81"/>
    </row>
    <row r="52" spans="1:17" s="2" customFormat="1" x14ac:dyDescent="0.2">
      <c r="A52" s="7"/>
      <c r="B52" s="73" t="str">
        <f>IF(LEN('Questionnaire Data'!CU2)&gt;0,'Questionnaire Data'!CU2,"Other Debt 1")</f>
        <v>Other Debt 1</v>
      </c>
      <c r="C52" s="52"/>
      <c r="D52" s="38"/>
      <c r="E52" s="40"/>
      <c r="F52" s="74">
        <f>'Questionnaire Data'!CV2</f>
        <v>0</v>
      </c>
      <c r="G52" s="40"/>
      <c r="H52" s="76">
        <f>'Questionnaire Data'!CW2/100</f>
        <v>0</v>
      </c>
      <c r="I52" s="54"/>
      <c r="J52" s="53"/>
      <c r="K52" s="74">
        <f>'Questionnaire Data'!CX2</f>
        <v>0</v>
      </c>
      <c r="L52" s="75"/>
      <c r="M52" s="74"/>
      <c r="N52" s="75"/>
      <c r="O52" s="80">
        <f t="shared" si="3"/>
        <v>0</v>
      </c>
      <c r="P52" s="52"/>
      <c r="Q52" s="81"/>
    </row>
    <row r="53" spans="1:17" s="2" customFormat="1" x14ac:dyDescent="0.2">
      <c r="A53" s="7"/>
      <c r="B53" s="73" t="str">
        <f>IF(LEN('Questionnaire Data'!DA2)&gt;0,'Questionnaire Data'!DA2,"Other Debt 2")</f>
        <v>Other Debt 2</v>
      </c>
      <c r="C53" s="52"/>
      <c r="D53" s="38"/>
      <c r="E53" s="40"/>
      <c r="F53" s="74">
        <f>'Questionnaire Data'!DB2</f>
        <v>0</v>
      </c>
      <c r="G53" s="40"/>
      <c r="H53" s="76">
        <f>'Questionnaire Data'!DC2/100</f>
        <v>0</v>
      </c>
      <c r="I53" s="54"/>
      <c r="J53" s="53"/>
      <c r="K53" s="74">
        <f>'Questionnaire Data'!DD2</f>
        <v>0</v>
      </c>
      <c r="L53" s="75"/>
      <c r="M53" s="74"/>
      <c r="N53" s="75"/>
      <c r="O53" s="80">
        <f t="shared" si="3"/>
        <v>0</v>
      </c>
      <c r="P53" s="52"/>
      <c r="Q53" s="81"/>
    </row>
    <row r="54" spans="1:17" s="2" customFormat="1" ht="6" customHeight="1" thickBot="1" x14ac:dyDescent="0.25">
      <c r="A54" s="7"/>
      <c r="B54" s="37" t="s">
        <v>6</v>
      </c>
      <c r="C54" s="36"/>
      <c r="D54" s="33"/>
      <c r="E54" s="35"/>
      <c r="F54" s="33"/>
      <c r="G54" s="35"/>
      <c r="H54" s="33"/>
      <c r="I54" s="32"/>
      <c r="J54" s="34"/>
      <c r="K54" s="33"/>
      <c r="L54" s="32"/>
      <c r="M54" s="33"/>
      <c r="N54" s="32"/>
      <c r="O54" s="33"/>
      <c r="P54" s="32"/>
      <c r="Q54" s="81"/>
    </row>
    <row r="55" spans="1:17" s="2" customFormat="1" ht="17" thickBot="1" x14ac:dyDescent="0.25">
      <c r="A55" s="7"/>
      <c r="B55" s="14" t="s">
        <v>95</v>
      </c>
      <c r="C55" s="13"/>
      <c r="D55" s="31">
        <f>SUM(D42:D53)</f>
        <v>0</v>
      </c>
      <c r="E55" s="29"/>
      <c r="F55" s="31">
        <f>SUM(F42:F53)</f>
        <v>0</v>
      </c>
      <c r="G55" s="29"/>
      <c r="H55" s="50">
        <f>IFERROR(SUMPRODUCT(F42:F53,H42:H53)/F55,0)</f>
        <v>0</v>
      </c>
      <c r="I55" s="49"/>
      <c r="J55" s="30"/>
      <c r="K55" s="31">
        <f>SUM(K42:K53)</f>
        <v>0</v>
      </c>
      <c r="L55" s="19"/>
      <c r="M55" s="31">
        <f>SUM(M42:M53)</f>
        <v>0</v>
      </c>
      <c r="N55" s="19"/>
      <c r="O55" s="31">
        <f>SUM(O42:O53)</f>
        <v>0</v>
      </c>
      <c r="P55" s="28"/>
      <c r="Q55" s="81"/>
    </row>
    <row r="56" spans="1:17" s="2" customFormat="1" ht="6" customHeight="1" thickTop="1" x14ac:dyDescent="0.2">
      <c r="A56" s="1"/>
      <c r="B56" s="44" t="s">
        <v>6</v>
      </c>
      <c r="C56" s="43"/>
      <c r="D56" s="42"/>
      <c r="E56" s="29"/>
      <c r="F56" s="42"/>
      <c r="G56" s="29"/>
      <c r="H56" s="42"/>
      <c r="I56" s="28"/>
      <c r="J56" s="29"/>
      <c r="K56" s="42"/>
      <c r="L56" s="28"/>
      <c r="M56" s="42"/>
      <c r="N56" s="28"/>
      <c r="O56" s="42"/>
      <c r="P56" s="28"/>
      <c r="Q56" s="81"/>
    </row>
    <row r="57" spans="1:17" s="2" customFormat="1" x14ac:dyDescent="0.2">
      <c r="A57" s="7"/>
      <c r="B57" s="2" t="s">
        <v>6</v>
      </c>
      <c r="C57" s="27"/>
      <c r="D57" s="109" t="s">
        <v>81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28"/>
      <c r="Q57" s="81"/>
    </row>
    <row r="58" spans="1:17" s="2" customFormat="1" ht="6" customHeight="1" x14ac:dyDescent="0.2">
      <c r="A58" s="7"/>
      <c r="B58" s="44" t="s">
        <v>6</v>
      </c>
      <c r="C58" s="43"/>
      <c r="D58" s="42"/>
      <c r="E58" s="29"/>
      <c r="F58" s="42"/>
      <c r="G58" s="29"/>
      <c r="H58" s="42"/>
      <c r="I58" s="28"/>
      <c r="J58" s="29"/>
      <c r="K58" s="42"/>
      <c r="L58" s="28"/>
      <c r="M58" s="42"/>
      <c r="N58" s="28"/>
      <c r="O58" s="42"/>
      <c r="P58" s="28"/>
      <c r="Q58" s="81"/>
    </row>
    <row r="59" spans="1:17" s="2" customFormat="1" x14ac:dyDescent="0.2">
      <c r="A59" s="7"/>
      <c r="B59" s="24" t="s">
        <v>36</v>
      </c>
      <c r="C59" s="43"/>
      <c r="D59" s="24" t="s">
        <v>38</v>
      </c>
      <c r="E59" s="6"/>
      <c r="F59" s="24" t="s">
        <v>35</v>
      </c>
      <c r="G59" s="5"/>
      <c r="H59" s="24" t="s">
        <v>0</v>
      </c>
      <c r="I59" s="6"/>
      <c r="J59" s="25"/>
      <c r="K59" s="24" t="s">
        <v>34</v>
      </c>
      <c r="L59" s="6"/>
      <c r="M59" s="24" t="s">
        <v>41</v>
      </c>
      <c r="N59" s="6"/>
      <c r="O59" s="24" t="s">
        <v>42</v>
      </c>
      <c r="P59" s="28"/>
      <c r="Q59" s="81"/>
    </row>
    <row r="60" spans="1:17" s="2" customFormat="1" ht="6" customHeight="1" x14ac:dyDescent="0.2">
      <c r="A60" s="7"/>
      <c r="B60" s="44" t="s">
        <v>6</v>
      </c>
      <c r="C60" s="43"/>
      <c r="D60" s="46"/>
      <c r="E60" s="29"/>
      <c r="F60" s="46"/>
      <c r="G60" s="29"/>
      <c r="H60" s="46"/>
      <c r="I60" s="29"/>
      <c r="J60" s="30"/>
      <c r="K60" s="42"/>
      <c r="L60" s="28"/>
      <c r="M60" s="42"/>
      <c r="N60" s="28"/>
      <c r="O60" s="42"/>
      <c r="P60" s="28"/>
      <c r="Q60" s="81"/>
    </row>
    <row r="61" spans="1:17" s="2" customFormat="1" x14ac:dyDescent="0.2">
      <c r="A61" s="7"/>
      <c r="B61" s="73" t="str">
        <f>IF(LEN('Questionnaire Data'!AL2)&gt;0,'Questionnaire Data'!AL2,"Primary Mortgage/Rent")</f>
        <v>Primary Mortgage/Rent</v>
      </c>
      <c r="C61" s="41"/>
      <c r="D61" s="74">
        <f>'Questionnaire Data'!AN2</f>
        <v>0</v>
      </c>
      <c r="E61" s="40"/>
      <c r="F61" s="74">
        <f>'Questionnaire Data'!AM2</f>
        <v>0</v>
      </c>
      <c r="G61" s="40"/>
      <c r="H61" s="76">
        <f>'Questionnaire Data'!AO2/100</f>
        <v>0</v>
      </c>
      <c r="I61" s="51"/>
      <c r="J61" s="39"/>
      <c r="K61" s="74">
        <f>IF('Questionnaire Data'!AP2&gt;0,'Questionnaire Data'!AP2,'Questionnaire Data'!DK2)</f>
        <v>0</v>
      </c>
      <c r="L61" s="75"/>
      <c r="M61" s="74"/>
      <c r="N61" s="75"/>
      <c r="O61" s="80">
        <f>M61-K61</f>
        <v>0</v>
      </c>
      <c r="P61" s="28"/>
      <c r="Q61" s="81"/>
    </row>
    <row r="62" spans="1:17" s="2" customFormat="1" x14ac:dyDescent="0.2">
      <c r="A62" s="7"/>
      <c r="B62" s="73" t="str">
        <f>IF(LEN('Questionnaire Data'!AR2)&gt;0,'Questionnaire Data'!AR2,"Second/Other Mortgage")</f>
        <v>Second/Other Mortgage</v>
      </c>
      <c r="C62" s="41"/>
      <c r="D62" s="74">
        <f>'Questionnaire Data'!AT2</f>
        <v>0</v>
      </c>
      <c r="E62" s="40"/>
      <c r="F62" s="74">
        <f>'Questionnaire Data'!AS2</f>
        <v>0</v>
      </c>
      <c r="G62" s="40"/>
      <c r="H62" s="76">
        <f>'Questionnaire Data'!AU2/100</f>
        <v>0</v>
      </c>
      <c r="I62" s="51"/>
      <c r="J62" s="39"/>
      <c r="K62" s="74">
        <f>'Questionnaire Data'!AV2</f>
        <v>0</v>
      </c>
      <c r="L62" s="75"/>
      <c r="M62" s="74"/>
      <c r="N62" s="75"/>
      <c r="O62" s="80">
        <f t="shared" ref="O62:O77" si="4">M62-K62</f>
        <v>0</v>
      </c>
      <c r="P62" s="28"/>
      <c r="Q62" s="81"/>
    </row>
    <row r="63" spans="1:17" s="2" customFormat="1" x14ac:dyDescent="0.2">
      <c r="A63" s="7"/>
      <c r="B63" s="73" t="s">
        <v>29</v>
      </c>
      <c r="C63" s="41"/>
      <c r="D63" s="38"/>
      <c r="E63" s="38"/>
      <c r="F63" s="38"/>
      <c r="G63" s="38"/>
      <c r="H63" s="38"/>
      <c r="I63" s="38"/>
      <c r="J63" s="39"/>
      <c r="K63" s="74">
        <f>'Questionnaire Data'!DL2</f>
        <v>0</v>
      </c>
      <c r="L63" s="75"/>
      <c r="M63" s="74"/>
      <c r="N63" s="75"/>
      <c r="O63" s="80">
        <f t="shared" si="4"/>
        <v>0</v>
      </c>
      <c r="P63" s="28"/>
      <c r="Q63" s="81" t="s">
        <v>110</v>
      </c>
    </row>
    <row r="64" spans="1:17" s="2" customFormat="1" x14ac:dyDescent="0.2">
      <c r="A64" s="7"/>
      <c r="B64" s="73" t="s">
        <v>14</v>
      </c>
      <c r="C64" s="41"/>
      <c r="D64" s="38"/>
      <c r="E64" s="38"/>
      <c r="F64" s="38"/>
      <c r="G64" s="38"/>
      <c r="H64" s="38"/>
      <c r="I64" s="38"/>
      <c r="J64" s="39"/>
      <c r="K64" s="74">
        <f>'Questionnaire Data'!DM2</f>
        <v>0</v>
      </c>
      <c r="L64" s="75"/>
      <c r="M64" s="74"/>
      <c r="N64" s="75"/>
      <c r="O64" s="80">
        <f t="shared" si="4"/>
        <v>0</v>
      </c>
      <c r="P64" s="28"/>
      <c r="Q64" s="81"/>
    </row>
    <row r="65" spans="1:17" s="2" customFormat="1" x14ac:dyDescent="0.2">
      <c r="A65" s="7"/>
      <c r="B65" s="73" t="s">
        <v>16</v>
      </c>
      <c r="C65" s="41"/>
      <c r="D65" s="38"/>
      <c r="E65" s="38"/>
      <c r="F65" s="38"/>
      <c r="G65" s="38"/>
      <c r="H65" s="38"/>
      <c r="I65" s="38"/>
      <c r="J65" s="39"/>
      <c r="K65" s="74">
        <f>'Questionnaire Data'!DN2</f>
        <v>0</v>
      </c>
      <c r="L65" s="75"/>
      <c r="M65" s="74"/>
      <c r="N65" s="75"/>
      <c r="O65" s="80">
        <f t="shared" si="4"/>
        <v>0</v>
      </c>
      <c r="P65" s="28"/>
      <c r="Q65" s="81"/>
    </row>
    <row r="66" spans="1:17" s="2" customFormat="1" x14ac:dyDescent="0.2">
      <c r="A66" s="7"/>
      <c r="B66" s="73" t="s">
        <v>105</v>
      </c>
      <c r="C66" s="41"/>
      <c r="D66" s="38"/>
      <c r="E66" s="38"/>
      <c r="F66" s="38"/>
      <c r="G66" s="38"/>
      <c r="H66" s="38"/>
      <c r="I66" s="38"/>
      <c r="J66" s="39"/>
      <c r="K66" s="74">
        <f>'Questionnaire Data'!DY2</f>
        <v>0</v>
      </c>
      <c r="L66" s="75"/>
      <c r="M66" s="74"/>
      <c r="N66" s="75"/>
      <c r="O66" s="80">
        <f t="shared" si="4"/>
        <v>0</v>
      </c>
      <c r="P66" s="28"/>
      <c r="Q66" s="81"/>
    </row>
    <row r="67" spans="1:17" s="2" customFormat="1" x14ac:dyDescent="0.2">
      <c r="A67" s="7"/>
      <c r="B67" s="73" t="s">
        <v>33</v>
      </c>
      <c r="C67" s="41"/>
      <c r="D67" s="38"/>
      <c r="E67" s="38"/>
      <c r="F67" s="38"/>
      <c r="G67" s="38"/>
      <c r="H67" s="38"/>
      <c r="I67" s="38"/>
      <c r="J67" s="39"/>
      <c r="K67" s="74">
        <f>'Questionnaire Data'!DT2</f>
        <v>0</v>
      </c>
      <c r="L67" s="75"/>
      <c r="M67" s="74"/>
      <c r="N67" s="75"/>
      <c r="O67" s="80">
        <f t="shared" si="4"/>
        <v>0</v>
      </c>
      <c r="P67" s="28"/>
      <c r="Q67" s="81"/>
    </row>
    <row r="68" spans="1:17" s="2" customFormat="1" x14ac:dyDescent="0.2">
      <c r="A68" s="7"/>
      <c r="B68" s="73" t="s">
        <v>18</v>
      </c>
      <c r="C68" s="41"/>
      <c r="D68" s="38"/>
      <c r="E68" s="38"/>
      <c r="F68" s="38"/>
      <c r="G68" s="38"/>
      <c r="H68" s="38"/>
      <c r="I68" s="38"/>
      <c r="J68" s="39"/>
      <c r="K68" s="74">
        <f>'Questionnaire Data'!DV2</f>
        <v>0</v>
      </c>
      <c r="L68" s="75"/>
      <c r="M68" s="74"/>
      <c r="N68" s="75"/>
      <c r="O68" s="80">
        <f t="shared" si="4"/>
        <v>0</v>
      </c>
      <c r="P68" s="28"/>
      <c r="Q68" s="81"/>
    </row>
    <row r="69" spans="1:17" s="2" customFormat="1" x14ac:dyDescent="0.2">
      <c r="A69" s="7"/>
      <c r="B69" s="73" t="s">
        <v>32</v>
      </c>
      <c r="C69" s="41"/>
      <c r="D69" s="38"/>
      <c r="E69" s="38"/>
      <c r="F69" s="38"/>
      <c r="G69" s="38"/>
      <c r="H69" s="38"/>
      <c r="I69" s="38"/>
      <c r="J69" s="39"/>
      <c r="K69" s="74">
        <f>'Questionnaire Data'!DW2</f>
        <v>0</v>
      </c>
      <c r="L69" s="75"/>
      <c r="M69" s="74"/>
      <c r="N69" s="75"/>
      <c r="O69" s="80">
        <f t="shared" si="4"/>
        <v>0</v>
      </c>
      <c r="P69" s="28"/>
      <c r="Q69" s="81"/>
    </row>
    <row r="70" spans="1:17" s="2" customFormat="1" x14ac:dyDescent="0.2">
      <c r="A70" s="7"/>
      <c r="B70" s="73" t="s">
        <v>20</v>
      </c>
      <c r="C70" s="41"/>
      <c r="D70" s="38"/>
      <c r="E70" s="38"/>
      <c r="F70" s="38"/>
      <c r="G70" s="38"/>
      <c r="H70" s="38"/>
      <c r="I70" s="38"/>
      <c r="J70" s="39"/>
      <c r="K70" s="74">
        <f>'Questionnaire Data'!DO2</f>
        <v>0</v>
      </c>
      <c r="L70" s="75"/>
      <c r="M70" s="74"/>
      <c r="N70" s="75"/>
      <c r="O70" s="80">
        <f t="shared" si="4"/>
        <v>0</v>
      </c>
      <c r="P70" s="28"/>
      <c r="Q70" s="81"/>
    </row>
    <row r="71" spans="1:17" s="2" customFormat="1" x14ac:dyDescent="0.2">
      <c r="A71" s="7"/>
      <c r="B71" s="73" t="s">
        <v>30</v>
      </c>
      <c r="C71" s="41"/>
      <c r="D71" s="38"/>
      <c r="E71" s="38"/>
      <c r="F71" s="38"/>
      <c r="G71" s="38"/>
      <c r="H71" s="38"/>
      <c r="I71" s="38"/>
      <c r="J71" s="39"/>
      <c r="K71" s="74">
        <f>'Questionnaire Data'!DP2</f>
        <v>0</v>
      </c>
      <c r="L71" s="75"/>
      <c r="M71" s="74"/>
      <c r="N71" s="75"/>
      <c r="O71" s="80">
        <f t="shared" si="4"/>
        <v>0</v>
      </c>
      <c r="P71" s="28"/>
      <c r="Q71" s="81"/>
    </row>
    <row r="72" spans="1:17" s="2" customFormat="1" x14ac:dyDescent="0.2">
      <c r="A72" s="7"/>
      <c r="B72" s="73" t="s">
        <v>52</v>
      </c>
      <c r="C72" s="41"/>
      <c r="D72" s="38"/>
      <c r="E72" s="38"/>
      <c r="F72" s="38"/>
      <c r="G72" s="38"/>
      <c r="H72" s="38"/>
      <c r="I72" s="38"/>
      <c r="J72" s="39"/>
      <c r="K72" s="74">
        <f>'Questionnaire Data'!DQ2</f>
        <v>0</v>
      </c>
      <c r="L72" s="75"/>
      <c r="M72" s="74"/>
      <c r="N72" s="75"/>
      <c r="O72" s="80">
        <f t="shared" si="4"/>
        <v>0</v>
      </c>
      <c r="P72" s="28"/>
      <c r="Q72" s="81"/>
    </row>
    <row r="73" spans="1:17" s="2" customFormat="1" x14ac:dyDescent="0.2">
      <c r="A73" s="7"/>
      <c r="B73" s="73" t="s">
        <v>31</v>
      </c>
      <c r="C73" s="41"/>
      <c r="D73" s="38"/>
      <c r="E73" s="38"/>
      <c r="F73" s="38"/>
      <c r="G73" s="38"/>
      <c r="H73" s="38"/>
      <c r="I73" s="38"/>
      <c r="J73" s="39"/>
      <c r="K73" s="74">
        <f>'Questionnaire Data'!DR2</f>
        <v>0</v>
      </c>
      <c r="L73" s="75"/>
      <c r="M73" s="74"/>
      <c r="N73" s="75"/>
      <c r="O73" s="80">
        <f t="shared" si="4"/>
        <v>0</v>
      </c>
      <c r="P73" s="28"/>
      <c r="Q73" s="81"/>
    </row>
    <row r="74" spans="1:17" s="2" customFormat="1" x14ac:dyDescent="0.2">
      <c r="A74" s="7"/>
      <c r="B74" s="73" t="s">
        <v>25</v>
      </c>
      <c r="C74" s="41"/>
      <c r="D74" s="38"/>
      <c r="E74" s="38"/>
      <c r="F74" s="38"/>
      <c r="G74" s="38"/>
      <c r="H74" s="38"/>
      <c r="I74" s="38"/>
      <c r="J74" s="39"/>
      <c r="K74" s="74">
        <f>'Questionnaire Data'!DS2</f>
        <v>0</v>
      </c>
      <c r="L74" s="75"/>
      <c r="M74" s="74"/>
      <c r="N74" s="75"/>
      <c r="O74" s="80">
        <f t="shared" si="4"/>
        <v>0</v>
      </c>
      <c r="P74" s="28"/>
      <c r="Q74" s="81"/>
    </row>
    <row r="75" spans="1:17" s="2" customFormat="1" x14ac:dyDescent="0.2">
      <c r="A75" s="7"/>
      <c r="B75" s="73" t="s">
        <v>82</v>
      </c>
      <c r="C75" s="41"/>
      <c r="D75" s="38"/>
      <c r="E75" s="38"/>
      <c r="F75" s="38"/>
      <c r="G75" s="38"/>
      <c r="H75" s="38"/>
      <c r="I75" s="38"/>
      <c r="J75" s="39"/>
      <c r="K75" s="74"/>
      <c r="L75" s="75"/>
      <c r="M75" s="74"/>
      <c r="N75" s="75"/>
      <c r="O75" s="80">
        <f t="shared" si="4"/>
        <v>0</v>
      </c>
      <c r="P75" s="28"/>
      <c r="Q75" s="81"/>
    </row>
    <row r="76" spans="1:17" s="2" customFormat="1" x14ac:dyDescent="0.2">
      <c r="A76" s="7"/>
      <c r="B76" s="73" t="s">
        <v>83</v>
      </c>
      <c r="C76" s="41"/>
      <c r="D76" s="38"/>
      <c r="E76" s="38"/>
      <c r="F76" s="38"/>
      <c r="G76" s="38"/>
      <c r="H76" s="38"/>
      <c r="I76" s="38"/>
      <c r="J76" s="39"/>
      <c r="K76" s="74"/>
      <c r="L76" s="75"/>
      <c r="M76" s="74"/>
      <c r="N76" s="75"/>
      <c r="O76" s="80">
        <f t="shared" si="4"/>
        <v>0</v>
      </c>
      <c r="P76" s="28"/>
      <c r="Q76" s="81"/>
    </row>
    <row r="77" spans="1:17" s="2" customFormat="1" x14ac:dyDescent="0.2">
      <c r="A77" s="7"/>
      <c r="B77" s="73" t="s">
        <v>84</v>
      </c>
      <c r="C77" s="41"/>
      <c r="D77" s="38"/>
      <c r="E77" s="38"/>
      <c r="F77" s="38"/>
      <c r="G77" s="38"/>
      <c r="H77" s="38"/>
      <c r="I77" s="38"/>
      <c r="J77" s="39"/>
      <c r="K77" s="74"/>
      <c r="L77" s="75"/>
      <c r="M77" s="74"/>
      <c r="N77" s="75"/>
      <c r="O77" s="80">
        <f t="shared" si="4"/>
        <v>0</v>
      </c>
      <c r="P77" s="28"/>
      <c r="Q77" s="81"/>
    </row>
    <row r="78" spans="1:17" s="2" customFormat="1" ht="6" customHeight="1" thickBot="1" x14ac:dyDescent="0.25">
      <c r="A78" s="7"/>
      <c r="B78" s="37" t="s">
        <v>6</v>
      </c>
      <c r="C78" s="36"/>
      <c r="D78" s="19"/>
      <c r="E78" s="29"/>
      <c r="F78" s="19"/>
      <c r="G78" s="29"/>
      <c r="H78" s="19"/>
      <c r="I78" s="19"/>
      <c r="J78" s="34"/>
      <c r="K78" s="33"/>
      <c r="L78" s="32"/>
      <c r="M78" s="33"/>
      <c r="N78" s="32"/>
      <c r="O78" s="33"/>
      <c r="P78" s="32"/>
      <c r="Q78" s="81"/>
    </row>
    <row r="79" spans="1:17" s="2" customFormat="1" ht="17" thickBot="1" x14ac:dyDescent="0.25">
      <c r="A79" s="7"/>
      <c r="B79" s="14" t="s">
        <v>96</v>
      </c>
      <c r="C79" s="13"/>
      <c r="D79" s="31">
        <f>SUM(D61:D77)</f>
        <v>0</v>
      </c>
      <c r="E79" s="29"/>
      <c r="F79" s="31">
        <f>SUM(F61:F77)</f>
        <v>0</v>
      </c>
      <c r="G79" s="29"/>
      <c r="H79" s="50">
        <f>IFERROR(SUMPRODUCT(F61:F77,H61:H77)/F79,0)</f>
        <v>0</v>
      </c>
      <c r="I79" s="19"/>
      <c r="J79" s="30"/>
      <c r="K79" s="31">
        <f>SUM(K61:K77)</f>
        <v>0</v>
      </c>
      <c r="L79" s="19"/>
      <c r="M79" s="31">
        <f>SUM(M61:M77)</f>
        <v>0</v>
      </c>
      <c r="N79" s="19"/>
      <c r="O79" s="31">
        <f>SUM(O61:O77)</f>
        <v>0</v>
      </c>
      <c r="P79" s="28"/>
      <c r="Q79" s="81"/>
    </row>
    <row r="80" spans="1:17" s="2" customFormat="1" ht="6" customHeight="1" thickTop="1" x14ac:dyDescent="0.2">
      <c r="A80" s="7"/>
      <c r="B80" s="48" t="s">
        <v>6</v>
      </c>
      <c r="C80" s="4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81"/>
    </row>
    <row r="81" spans="1:17" s="2" customFormat="1" ht="15" customHeight="1" x14ac:dyDescent="0.2">
      <c r="A81" s="45"/>
      <c r="B81" s="27" t="s">
        <v>6</v>
      </c>
      <c r="C81" s="27"/>
      <c r="D81" s="109" t="s">
        <v>45</v>
      </c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28"/>
      <c r="Q81" s="108" t="s">
        <v>109</v>
      </c>
    </row>
    <row r="82" spans="1:17" s="2" customFormat="1" ht="6" customHeight="1" x14ac:dyDescent="0.2">
      <c r="A82" s="7"/>
      <c r="B82" s="44" t="s">
        <v>6</v>
      </c>
      <c r="C82" s="43"/>
      <c r="D82" s="42"/>
      <c r="E82" s="29"/>
      <c r="F82" s="42"/>
      <c r="G82" s="29"/>
      <c r="H82" s="42"/>
      <c r="I82" s="28"/>
      <c r="J82" s="29"/>
      <c r="K82" s="42"/>
      <c r="L82" s="28"/>
      <c r="M82" s="42"/>
      <c r="N82" s="28"/>
      <c r="O82" s="42"/>
      <c r="P82" s="28"/>
      <c r="Q82" s="108"/>
    </row>
    <row r="83" spans="1:17" s="2" customFormat="1" x14ac:dyDescent="0.2">
      <c r="A83" s="7"/>
      <c r="B83" s="24" t="s">
        <v>36</v>
      </c>
      <c r="C83" s="43"/>
      <c r="D83" s="38"/>
      <c r="E83" s="38"/>
      <c r="F83" s="38"/>
      <c r="G83" s="40"/>
      <c r="H83" s="38"/>
      <c r="I83" s="6"/>
      <c r="J83" s="25"/>
      <c r="K83" s="24" t="s">
        <v>34</v>
      </c>
      <c r="L83" s="6"/>
      <c r="M83" s="24" t="s">
        <v>41</v>
      </c>
      <c r="N83" s="6"/>
      <c r="O83" s="24" t="s">
        <v>42</v>
      </c>
      <c r="P83" s="28"/>
      <c r="Q83" s="108"/>
    </row>
    <row r="84" spans="1:17" s="2" customFormat="1" ht="6" customHeight="1" x14ac:dyDescent="0.2">
      <c r="A84" s="7"/>
      <c r="B84" s="44" t="s">
        <v>6</v>
      </c>
      <c r="C84" s="43"/>
      <c r="D84" s="42"/>
      <c r="E84" s="38"/>
      <c r="F84" s="38"/>
      <c r="G84" s="29"/>
      <c r="H84" s="38"/>
      <c r="I84" s="38"/>
      <c r="J84" s="30"/>
      <c r="K84" s="38"/>
      <c r="L84" s="38"/>
      <c r="M84" s="38"/>
      <c r="N84" s="38"/>
      <c r="O84" s="38"/>
      <c r="P84" s="28"/>
      <c r="Q84" s="81"/>
    </row>
    <row r="85" spans="1:17" s="2" customFormat="1" ht="14" customHeight="1" x14ac:dyDescent="0.2">
      <c r="A85" s="7"/>
      <c r="B85" s="73" t="s">
        <v>106</v>
      </c>
      <c r="C85" s="41"/>
      <c r="D85" s="38"/>
      <c r="E85" s="38"/>
      <c r="F85" s="38"/>
      <c r="G85" s="40"/>
      <c r="H85" s="38"/>
      <c r="I85" s="38"/>
      <c r="J85" s="39"/>
      <c r="K85" s="74">
        <f>'Questionnaire Data'!EH2/12</f>
        <v>0</v>
      </c>
      <c r="L85" s="38"/>
      <c r="M85" s="74"/>
      <c r="N85" s="38"/>
      <c r="O85" s="80">
        <f t="shared" ref="O85:O100" si="5">M85-K85</f>
        <v>0</v>
      </c>
      <c r="P85" s="28"/>
      <c r="Q85" s="108" t="s">
        <v>113</v>
      </c>
    </row>
    <row r="86" spans="1:17" s="2" customFormat="1" ht="14" customHeight="1" x14ac:dyDescent="0.2">
      <c r="A86" s="7"/>
      <c r="B86" s="73" t="s">
        <v>13</v>
      </c>
      <c r="C86" s="41"/>
      <c r="D86" s="38"/>
      <c r="E86" s="38"/>
      <c r="F86" s="38"/>
      <c r="G86" s="40"/>
      <c r="H86" s="38"/>
      <c r="I86" s="38"/>
      <c r="J86" s="39"/>
      <c r="K86" s="74">
        <f>'Questionnaire Data'!ED2/12</f>
        <v>0</v>
      </c>
      <c r="L86" s="38"/>
      <c r="M86" s="74"/>
      <c r="N86" s="38"/>
      <c r="O86" s="80">
        <f t="shared" si="5"/>
        <v>0</v>
      </c>
      <c r="P86" s="28"/>
      <c r="Q86" s="108"/>
    </row>
    <row r="87" spans="1:17" s="2" customFormat="1" ht="14" customHeight="1" x14ac:dyDescent="0.2">
      <c r="A87" s="7"/>
      <c r="B87" s="73" t="s">
        <v>86</v>
      </c>
      <c r="C87" s="41"/>
      <c r="D87" s="38"/>
      <c r="E87" s="38"/>
      <c r="F87" s="38"/>
      <c r="G87" s="40"/>
      <c r="H87" s="38"/>
      <c r="I87" s="38"/>
      <c r="J87" s="39"/>
      <c r="K87" s="74">
        <f>'Questionnaire Data'!EM2</f>
        <v>0</v>
      </c>
      <c r="L87" s="38"/>
      <c r="M87" s="74"/>
      <c r="N87" s="38"/>
      <c r="O87" s="80">
        <f t="shared" si="5"/>
        <v>0</v>
      </c>
      <c r="P87" s="28"/>
      <c r="Q87" s="108"/>
    </row>
    <row r="88" spans="1:17" s="2" customFormat="1" ht="14" customHeight="1" x14ac:dyDescent="0.2">
      <c r="A88" s="7"/>
      <c r="B88" s="73" t="s">
        <v>85</v>
      </c>
      <c r="C88" s="41"/>
      <c r="D88" s="38"/>
      <c r="E88" s="38"/>
      <c r="F88" s="38"/>
      <c r="G88" s="40"/>
      <c r="H88" s="38"/>
      <c r="I88" s="38"/>
      <c r="J88" s="39"/>
      <c r="K88" s="74">
        <f>'Questionnaire Data'!EC2/12</f>
        <v>0</v>
      </c>
      <c r="L88" s="38"/>
      <c r="M88" s="74"/>
      <c r="N88" s="38"/>
      <c r="O88" s="80">
        <f t="shared" si="5"/>
        <v>0</v>
      </c>
      <c r="P88" s="28"/>
      <c r="Q88" s="108"/>
    </row>
    <row r="89" spans="1:17" s="2" customFormat="1" ht="14" customHeight="1" x14ac:dyDescent="0.2">
      <c r="A89" s="7"/>
      <c r="B89" s="73" t="s">
        <v>17</v>
      </c>
      <c r="C89" s="41"/>
      <c r="D89" s="38"/>
      <c r="E89" s="38"/>
      <c r="F89" s="38"/>
      <c r="G89" s="40"/>
      <c r="H89" s="38"/>
      <c r="I89" s="38"/>
      <c r="J89" s="39"/>
      <c r="K89" s="74">
        <f>'Questionnaire Data'!EK2/12</f>
        <v>0</v>
      </c>
      <c r="L89" s="38"/>
      <c r="M89" s="74"/>
      <c r="N89" s="38"/>
      <c r="O89" s="80">
        <f t="shared" si="5"/>
        <v>0</v>
      </c>
      <c r="P89" s="28"/>
      <c r="Q89" s="72"/>
    </row>
    <row r="90" spans="1:17" s="2" customFormat="1" ht="14" customHeight="1" x14ac:dyDescent="0.2">
      <c r="A90" s="7"/>
      <c r="B90" s="73" t="s">
        <v>48</v>
      </c>
      <c r="C90" s="41"/>
      <c r="D90" s="38"/>
      <c r="E90" s="38"/>
      <c r="F90" s="38"/>
      <c r="G90" s="40"/>
      <c r="H90" s="38"/>
      <c r="I90" s="38"/>
      <c r="J90" s="39"/>
      <c r="K90" s="74">
        <f>'Questionnaire Data'!EL2/12</f>
        <v>0</v>
      </c>
      <c r="L90" s="38"/>
      <c r="M90" s="74"/>
      <c r="N90" s="38"/>
      <c r="O90" s="80">
        <f t="shared" si="5"/>
        <v>0</v>
      </c>
      <c r="P90" s="28"/>
      <c r="Q90" s="72"/>
    </row>
    <row r="91" spans="1:17" s="2" customFormat="1" ht="14" customHeight="1" x14ac:dyDescent="0.2">
      <c r="A91" s="7"/>
      <c r="B91" s="73" t="s">
        <v>26</v>
      </c>
      <c r="C91" s="41"/>
      <c r="D91" s="38"/>
      <c r="E91" s="38"/>
      <c r="F91" s="38"/>
      <c r="G91" s="40"/>
      <c r="H91" s="38"/>
      <c r="I91" s="38"/>
      <c r="J91" s="39"/>
      <c r="K91" s="74">
        <f>'Questionnaire Data'!EE2/12</f>
        <v>0</v>
      </c>
      <c r="L91" s="38"/>
      <c r="M91" s="74"/>
      <c r="N91" s="38"/>
      <c r="O91" s="80">
        <f t="shared" si="5"/>
        <v>0</v>
      </c>
      <c r="P91" s="28"/>
      <c r="Q91" s="72"/>
    </row>
    <row r="92" spans="1:17" s="2" customFormat="1" ht="14" customHeight="1" x14ac:dyDescent="0.2">
      <c r="A92" s="7"/>
      <c r="B92" s="73" t="s">
        <v>22</v>
      </c>
      <c r="C92" s="41"/>
      <c r="D92" s="38"/>
      <c r="E92" s="38"/>
      <c r="F92" s="38"/>
      <c r="G92" s="40"/>
      <c r="H92" s="38"/>
      <c r="I92" s="38"/>
      <c r="J92" s="39"/>
      <c r="K92" s="74">
        <f>'Questionnaire Data'!EG2/12</f>
        <v>0</v>
      </c>
      <c r="L92" s="38"/>
      <c r="M92" s="74"/>
      <c r="N92" s="38"/>
      <c r="O92" s="80">
        <f t="shared" si="5"/>
        <v>0</v>
      </c>
      <c r="P92" s="28"/>
      <c r="Q92" s="72"/>
    </row>
    <row r="93" spans="1:17" s="2" customFormat="1" ht="14" customHeight="1" x14ac:dyDescent="0.2">
      <c r="A93" s="7"/>
      <c r="B93" s="73" t="s">
        <v>21</v>
      </c>
      <c r="C93" s="41"/>
      <c r="D93" s="38"/>
      <c r="E93" s="38"/>
      <c r="F93" s="38"/>
      <c r="G93" s="40"/>
      <c r="H93" s="38"/>
      <c r="I93" s="38"/>
      <c r="J93" s="39"/>
      <c r="K93" s="74">
        <f>'Questionnaire Data'!EI2/12</f>
        <v>0</v>
      </c>
      <c r="L93" s="38"/>
      <c r="M93" s="74"/>
      <c r="N93" s="38"/>
      <c r="O93" s="80">
        <f t="shared" si="5"/>
        <v>0</v>
      </c>
      <c r="P93" s="28"/>
      <c r="Q93" s="72"/>
    </row>
    <row r="94" spans="1:17" s="2" customFormat="1" x14ac:dyDescent="0.2">
      <c r="A94" s="7"/>
      <c r="B94" s="73" t="s">
        <v>23</v>
      </c>
      <c r="C94" s="41"/>
      <c r="D94" s="38"/>
      <c r="E94" s="38"/>
      <c r="F94" s="38"/>
      <c r="G94" s="38"/>
      <c r="H94" s="38"/>
      <c r="I94" s="38"/>
      <c r="J94" s="39"/>
      <c r="K94" s="74">
        <f>'Questionnaire Data'!EJ2/12</f>
        <v>0</v>
      </c>
      <c r="L94" s="75"/>
      <c r="M94" s="74"/>
      <c r="N94" s="75"/>
      <c r="O94" s="80">
        <f>M94-K94</f>
        <v>0</v>
      </c>
      <c r="P94" s="28"/>
      <c r="Q94" s="81"/>
    </row>
    <row r="95" spans="1:17" s="2" customFormat="1" x14ac:dyDescent="0.2">
      <c r="A95" s="7"/>
      <c r="B95" s="73" t="s">
        <v>19</v>
      </c>
      <c r="C95" s="41"/>
      <c r="D95" s="38"/>
      <c r="E95" s="38"/>
      <c r="F95" s="38"/>
      <c r="G95" s="38"/>
      <c r="H95" s="38"/>
      <c r="I95" s="38"/>
      <c r="J95" s="39"/>
      <c r="K95" s="74">
        <f>'Questionnaire Data'!EN2/12</f>
        <v>0</v>
      </c>
      <c r="L95" s="75"/>
      <c r="M95" s="74"/>
      <c r="N95" s="75"/>
      <c r="O95" s="80">
        <f t="shared" si="5"/>
        <v>0</v>
      </c>
      <c r="P95" s="28"/>
      <c r="Q95" s="81"/>
    </row>
    <row r="96" spans="1:17" s="2" customFormat="1" x14ac:dyDescent="0.2">
      <c r="A96" s="7"/>
      <c r="B96" s="73" t="s">
        <v>24</v>
      </c>
      <c r="C96" s="41"/>
      <c r="D96" s="38"/>
      <c r="E96" s="38"/>
      <c r="F96" s="38"/>
      <c r="G96" s="38"/>
      <c r="H96" s="38"/>
      <c r="I96" s="38"/>
      <c r="J96" s="39"/>
      <c r="K96" s="74">
        <f>'Questionnaire Data'!EF2/12</f>
        <v>0</v>
      </c>
      <c r="L96" s="75"/>
      <c r="M96" s="74"/>
      <c r="N96" s="75"/>
      <c r="O96" s="80">
        <f t="shared" si="5"/>
        <v>0</v>
      </c>
      <c r="P96" s="28"/>
      <c r="Q96" s="81"/>
    </row>
    <row r="97" spans="1:17" s="2" customFormat="1" x14ac:dyDescent="0.2">
      <c r="A97" s="7"/>
      <c r="B97" s="73" t="s">
        <v>93</v>
      </c>
      <c r="C97" s="41"/>
      <c r="D97" s="38"/>
      <c r="E97" s="38"/>
      <c r="F97" s="38"/>
      <c r="G97" s="38"/>
      <c r="H97" s="38"/>
      <c r="I97" s="38"/>
      <c r="J97" s="39"/>
      <c r="K97" s="74">
        <f>'Questionnaire Data'!EP2/12</f>
        <v>0</v>
      </c>
      <c r="L97" s="75"/>
      <c r="M97" s="74"/>
      <c r="N97" s="75"/>
      <c r="O97" s="80">
        <f t="shared" si="5"/>
        <v>0</v>
      </c>
      <c r="P97" s="28"/>
      <c r="Q97" s="81"/>
    </row>
    <row r="98" spans="1:17" s="2" customFormat="1" x14ac:dyDescent="0.2">
      <c r="A98" s="7"/>
      <c r="B98" s="73" t="s">
        <v>49</v>
      </c>
      <c r="C98" s="41"/>
      <c r="D98" s="38"/>
      <c r="E98" s="38"/>
      <c r="F98" s="38"/>
      <c r="G98" s="38"/>
      <c r="H98" s="38"/>
      <c r="I98" s="38"/>
      <c r="J98" s="39"/>
      <c r="K98" s="74">
        <f>'Questionnaire Data'!EO2/12</f>
        <v>0</v>
      </c>
      <c r="L98" s="75"/>
      <c r="M98" s="74"/>
      <c r="N98" s="75"/>
      <c r="O98" s="80">
        <f t="shared" si="5"/>
        <v>0</v>
      </c>
      <c r="P98" s="28"/>
      <c r="Q98" s="72"/>
    </row>
    <row r="99" spans="1:17" s="2" customFormat="1" x14ac:dyDescent="0.2">
      <c r="A99" s="7"/>
      <c r="B99" s="73" t="s">
        <v>50</v>
      </c>
      <c r="C99" s="41"/>
      <c r="D99" s="38"/>
      <c r="E99" s="38"/>
      <c r="F99" s="38"/>
      <c r="G99" s="38"/>
      <c r="H99" s="38"/>
      <c r="I99" s="38"/>
      <c r="J99" s="39"/>
      <c r="K99" s="74"/>
      <c r="L99" s="75"/>
      <c r="M99" s="74"/>
      <c r="N99" s="75"/>
      <c r="O99" s="80">
        <f t="shared" si="5"/>
        <v>0</v>
      </c>
      <c r="P99" s="28"/>
      <c r="Q99" s="81"/>
    </row>
    <row r="100" spans="1:17" s="2" customFormat="1" ht="14" customHeight="1" x14ac:dyDescent="0.2">
      <c r="A100" s="7"/>
      <c r="B100" s="73" t="s">
        <v>51</v>
      </c>
      <c r="C100" s="41"/>
      <c r="D100" s="38"/>
      <c r="E100" s="38"/>
      <c r="F100" s="38"/>
      <c r="G100" s="40"/>
      <c r="H100" s="38"/>
      <c r="I100" s="38"/>
      <c r="J100" s="39"/>
      <c r="K100" s="74"/>
      <c r="L100" s="38"/>
      <c r="M100" s="74"/>
      <c r="N100" s="38"/>
      <c r="O100" s="80">
        <f t="shared" si="5"/>
        <v>0</v>
      </c>
      <c r="P100" s="28"/>
      <c r="Q100" s="72"/>
    </row>
    <row r="101" spans="1:17" s="2" customFormat="1" ht="6" customHeight="1" thickBot="1" x14ac:dyDescent="0.25">
      <c r="A101" s="7"/>
      <c r="B101" s="37" t="s">
        <v>6</v>
      </c>
      <c r="C101" s="36"/>
      <c r="D101" s="38"/>
      <c r="E101" s="35"/>
      <c r="F101" s="33"/>
      <c r="G101" s="35"/>
      <c r="H101" s="33"/>
      <c r="I101" s="32"/>
      <c r="J101" s="34"/>
      <c r="K101" s="33"/>
      <c r="L101" s="32"/>
      <c r="M101" s="33"/>
      <c r="N101" s="32"/>
      <c r="O101" s="33"/>
      <c r="P101" s="32"/>
      <c r="Q101" s="72"/>
    </row>
    <row r="102" spans="1:17" s="2" customFormat="1" ht="17" thickBot="1" x14ac:dyDescent="0.25">
      <c r="A102" s="7"/>
      <c r="B102" s="14" t="s">
        <v>47</v>
      </c>
      <c r="C102" s="13"/>
      <c r="D102" s="38"/>
      <c r="E102" s="29"/>
      <c r="F102" s="19"/>
      <c r="G102" s="29"/>
      <c r="H102" s="19"/>
      <c r="I102" s="19"/>
      <c r="J102" s="30"/>
      <c r="K102" s="31">
        <f>SUM(K85:K100)</f>
        <v>0</v>
      </c>
      <c r="L102" s="19"/>
      <c r="M102" s="31">
        <f>SUM(M85:M100)</f>
        <v>0</v>
      </c>
      <c r="N102" s="19"/>
      <c r="O102" s="31">
        <f>SUM(O85:O100)</f>
        <v>0</v>
      </c>
      <c r="P102" s="28"/>
      <c r="Q102" s="72"/>
    </row>
    <row r="103" spans="1:17" s="2" customFormat="1" ht="6" customHeight="1" thickTop="1" x14ac:dyDescent="0.2">
      <c r="A103" s="7"/>
      <c r="B103" s="14" t="s">
        <v>6</v>
      </c>
      <c r="C103" s="13"/>
      <c r="D103" s="19"/>
      <c r="E103" s="29"/>
      <c r="F103" s="19"/>
      <c r="G103" s="29"/>
      <c r="H103" s="19"/>
      <c r="I103" s="19"/>
      <c r="J103" s="29"/>
      <c r="K103" s="19"/>
      <c r="L103" s="19"/>
      <c r="M103" s="19"/>
      <c r="N103" s="19"/>
      <c r="O103" s="19"/>
      <c r="P103" s="28"/>
      <c r="Q103" s="72"/>
    </row>
    <row r="104" spans="1:17" s="2" customFormat="1" x14ac:dyDescent="0.2">
      <c r="A104" s="7"/>
      <c r="B104" s="2" t="s">
        <v>6</v>
      </c>
      <c r="C104" s="27"/>
      <c r="D104" s="109" t="s">
        <v>1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26"/>
      <c r="Q104" s="72"/>
    </row>
    <row r="105" spans="1:17" s="2" customFormat="1" ht="7" customHeight="1" x14ac:dyDescent="0.2">
      <c r="A105" s="7"/>
      <c r="B105" s="14" t="s">
        <v>6</v>
      </c>
      <c r="C105" s="1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26"/>
      <c r="Q105" s="72"/>
    </row>
    <row r="106" spans="1:17" s="2" customFormat="1" x14ac:dyDescent="0.2">
      <c r="A106" s="7"/>
      <c r="B106" s="24" t="s">
        <v>36</v>
      </c>
      <c r="C106" s="43"/>
      <c r="D106" s="24" t="s">
        <v>112</v>
      </c>
      <c r="E106" s="6"/>
      <c r="F106" s="24" t="s">
        <v>35</v>
      </c>
      <c r="G106" s="5"/>
      <c r="H106" s="24" t="s">
        <v>0</v>
      </c>
      <c r="I106" s="6"/>
      <c r="J106" s="25"/>
      <c r="K106" s="24" t="s">
        <v>34</v>
      </c>
      <c r="L106" s="6"/>
      <c r="M106" s="24" t="s">
        <v>41</v>
      </c>
      <c r="N106" s="6"/>
      <c r="O106" s="24" t="s">
        <v>42</v>
      </c>
      <c r="P106" s="6"/>
      <c r="Q106" s="72"/>
    </row>
    <row r="107" spans="1:17" s="2" customFormat="1" ht="6" customHeight="1" x14ac:dyDescent="0.2">
      <c r="A107" s="7"/>
      <c r="B107" s="2" t="s">
        <v>6</v>
      </c>
      <c r="C107" s="3"/>
      <c r="E107" s="4"/>
      <c r="G107" s="4"/>
      <c r="I107" s="3"/>
      <c r="J107" s="23"/>
      <c r="L107" s="3"/>
      <c r="N107" s="3"/>
      <c r="P107" s="3"/>
      <c r="Q107" s="72"/>
    </row>
    <row r="108" spans="1:17" s="2" customFormat="1" x14ac:dyDescent="0.2">
      <c r="A108" s="7"/>
      <c r="B108" s="84" t="s">
        <v>7</v>
      </c>
      <c r="C108" s="13"/>
      <c r="D108" s="85"/>
      <c r="E108" s="38"/>
      <c r="F108" s="85"/>
      <c r="G108" s="38"/>
      <c r="H108" s="85"/>
      <c r="I108" s="86"/>
      <c r="J108" s="16"/>
      <c r="K108" s="87">
        <f>K16</f>
        <v>0</v>
      </c>
      <c r="L108" s="12"/>
      <c r="M108" s="87">
        <f>M16</f>
        <v>0</v>
      </c>
      <c r="N108" s="12"/>
      <c r="O108" s="22">
        <f>O16</f>
        <v>0</v>
      </c>
      <c r="P108" s="3"/>
      <c r="Q108" s="72"/>
    </row>
    <row r="109" spans="1:17" s="2" customFormat="1" x14ac:dyDescent="0.2">
      <c r="A109" s="7"/>
      <c r="B109" s="84" t="s">
        <v>9</v>
      </c>
      <c r="C109" s="13"/>
      <c r="D109" s="85"/>
      <c r="E109" s="38"/>
      <c r="F109" s="85"/>
      <c r="G109" s="38"/>
      <c r="H109" s="85"/>
      <c r="I109" s="86"/>
      <c r="J109" s="16"/>
      <c r="K109" s="88">
        <f>K24</f>
        <v>0</v>
      </c>
      <c r="L109" s="12"/>
      <c r="M109" s="88">
        <f>M24</f>
        <v>0</v>
      </c>
      <c r="N109" s="12"/>
      <c r="O109" s="8">
        <f>O24</f>
        <v>0</v>
      </c>
      <c r="P109" s="3"/>
      <c r="Q109" s="68"/>
    </row>
    <row r="110" spans="1:17" s="2" customFormat="1" x14ac:dyDescent="0.2">
      <c r="A110" s="7"/>
      <c r="B110" s="84" t="s">
        <v>92</v>
      </c>
      <c r="C110" s="13"/>
      <c r="D110" s="89">
        <f>D36</f>
        <v>0</v>
      </c>
      <c r="E110" s="38"/>
      <c r="F110" s="85"/>
      <c r="G110" s="38"/>
      <c r="H110" s="85"/>
      <c r="I110" s="51"/>
      <c r="J110" s="16"/>
      <c r="K110" s="88">
        <f>K36</f>
        <v>0</v>
      </c>
      <c r="L110" s="12"/>
      <c r="M110" s="88">
        <f>M36</f>
        <v>0</v>
      </c>
      <c r="N110" s="12"/>
      <c r="O110" s="8">
        <f>O36</f>
        <v>0</v>
      </c>
      <c r="P110" s="3"/>
      <c r="Q110" s="68"/>
    </row>
    <row r="111" spans="1:17" s="2" customFormat="1" x14ac:dyDescent="0.2">
      <c r="A111" s="7"/>
      <c r="B111" s="84" t="s">
        <v>95</v>
      </c>
      <c r="C111" s="13"/>
      <c r="D111" s="89">
        <f>D55</f>
        <v>0</v>
      </c>
      <c r="E111" s="91"/>
      <c r="F111" s="89">
        <f>F55</f>
        <v>0</v>
      </c>
      <c r="G111" s="38"/>
      <c r="H111" s="90">
        <f>H55</f>
        <v>0</v>
      </c>
      <c r="I111" s="51"/>
      <c r="J111" s="16"/>
      <c r="K111" s="88">
        <f>K55</f>
        <v>0</v>
      </c>
      <c r="L111" s="12"/>
      <c r="M111" s="88">
        <f>M55</f>
        <v>0</v>
      </c>
      <c r="N111" s="12"/>
      <c r="O111" s="8">
        <f>O55</f>
        <v>0</v>
      </c>
      <c r="P111" s="3"/>
      <c r="Q111" s="68"/>
    </row>
    <row r="112" spans="1:17" s="2" customFormat="1" x14ac:dyDescent="0.2">
      <c r="A112" s="7"/>
      <c r="B112" s="84" t="s">
        <v>96</v>
      </c>
      <c r="C112" s="13"/>
      <c r="D112" s="89">
        <f>D79</f>
        <v>0</v>
      </c>
      <c r="E112" s="91"/>
      <c r="F112" s="89">
        <f>F79</f>
        <v>0</v>
      </c>
      <c r="G112" s="38"/>
      <c r="H112" s="90">
        <f>H79</f>
        <v>0</v>
      </c>
      <c r="I112" s="51"/>
      <c r="J112" s="16"/>
      <c r="K112" s="88">
        <f>K79</f>
        <v>0</v>
      </c>
      <c r="L112" s="12"/>
      <c r="M112" s="88">
        <f>M79</f>
        <v>0</v>
      </c>
      <c r="N112" s="12"/>
      <c r="O112" s="8">
        <f>O79</f>
        <v>0</v>
      </c>
      <c r="P112" s="3"/>
      <c r="Q112" s="68"/>
    </row>
    <row r="113" spans="1:17" s="2" customFormat="1" x14ac:dyDescent="0.2">
      <c r="A113" s="7"/>
      <c r="B113" s="84" t="s">
        <v>47</v>
      </c>
      <c r="C113" s="13"/>
      <c r="D113" s="85"/>
      <c r="E113" s="85"/>
      <c r="F113" s="85"/>
      <c r="G113" s="38"/>
      <c r="H113" s="85"/>
      <c r="I113" s="51"/>
      <c r="J113" s="16"/>
      <c r="K113" s="89">
        <f>K102</f>
        <v>0</v>
      </c>
      <c r="L113" s="21"/>
      <c r="M113" s="89">
        <f>M102</f>
        <v>0</v>
      </c>
      <c r="N113" s="21"/>
      <c r="O113" s="20">
        <f>O102</f>
        <v>0</v>
      </c>
      <c r="P113" s="3"/>
      <c r="Q113" s="68"/>
    </row>
    <row r="114" spans="1:17" s="2" customFormat="1" ht="6" customHeight="1" thickBot="1" x14ac:dyDescent="0.25">
      <c r="A114" s="7"/>
      <c r="B114" s="2" t="s">
        <v>6</v>
      </c>
      <c r="C114" s="3"/>
      <c r="D114" s="15"/>
      <c r="E114" s="18"/>
      <c r="F114" s="15"/>
      <c r="G114" s="18"/>
      <c r="H114" s="15"/>
      <c r="I114" s="17"/>
      <c r="J114" s="16"/>
      <c r="K114" s="15"/>
      <c r="L114" s="17"/>
      <c r="M114" s="15"/>
      <c r="N114" s="17"/>
      <c r="O114" s="15"/>
      <c r="P114" s="3"/>
      <c r="Q114" s="68"/>
    </row>
    <row r="115" spans="1:17" s="2" customFormat="1" ht="17" thickBot="1" x14ac:dyDescent="0.25">
      <c r="A115" s="7"/>
      <c r="B115" s="14" t="s">
        <v>97</v>
      </c>
      <c r="C115" s="13"/>
      <c r="D115" s="92">
        <f>SUM(D108:D113)</f>
        <v>0</v>
      </c>
      <c r="E115" s="99"/>
      <c r="F115" s="92">
        <f>SUM(F108:F113)</f>
        <v>0</v>
      </c>
      <c r="G115" s="99"/>
      <c r="H115" s="102">
        <f>IFERROR(SUMPRODUCT(F108:F113,H108:H113)/F115,0)</f>
        <v>0</v>
      </c>
      <c r="I115" s="10"/>
      <c r="J115" s="9"/>
      <c r="K115" s="100">
        <f>K108-SUM(K109:K113)</f>
        <v>0</v>
      </c>
      <c r="L115" s="12"/>
      <c r="M115" s="8">
        <f>M108-SUM(M109:M113)</f>
        <v>0</v>
      </c>
      <c r="N115" s="12"/>
      <c r="O115" s="8">
        <f>O108-SUM(O109:O113)</f>
        <v>0</v>
      </c>
      <c r="P115" s="3"/>
      <c r="Q115" s="68"/>
    </row>
    <row r="116" spans="1:17" s="2" customFormat="1" x14ac:dyDescent="0.2">
      <c r="A116" s="7"/>
      <c r="C116" s="3"/>
      <c r="E116" s="4"/>
      <c r="G116" s="4"/>
      <c r="H116" s="101"/>
      <c r="I116" s="3"/>
      <c r="J116" s="4"/>
      <c r="L116" s="3"/>
      <c r="N116" s="3"/>
      <c r="P116" s="3"/>
      <c r="Q116" s="68"/>
    </row>
    <row r="117" spans="1:17" x14ac:dyDescent="0.2">
      <c r="B117" s="96" t="s">
        <v>87</v>
      </c>
    </row>
    <row r="118" spans="1:17" x14ac:dyDescent="0.2">
      <c r="B118" s="93" t="s">
        <v>88</v>
      </c>
      <c r="C118" s="97"/>
      <c r="D118" s="93"/>
      <c r="E118" s="97"/>
      <c r="H118" s="98" t="str">
        <f>IF(LEN('Questionnaire Data'!W2)&gt;0,'Questionnaire Data'!W2,"No")</f>
        <v>No</v>
      </c>
    </row>
    <row r="119" spans="1:17" x14ac:dyDescent="0.2">
      <c r="B119" s="93" t="s">
        <v>89</v>
      </c>
      <c r="C119" s="97"/>
      <c r="D119" s="93"/>
      <c r="E119" s="97"/>
      <c r="H119" s="98" t="str">
        <f>IF(LEFT('Questionnaire Data'!AJ2,6)="Yes, I","Yes","No")</f>
        <v>No</v>
      </c>
    </row>
    <row r="120" spans="1:17" x14ac:dyDescent="0.2">
      <c r="B120" s="93" t="s">
        <v>90</v>
      </c>
      <c r="H120" s="98" t="str">
        <f>IF(LEFT('Questionnaire Data'!AW2,6)="Yes, I","Yes","No")</f>
        <v>No</v>
      </c>
    </row>
    <row r="121" spans="1:17" x14ac:dyDescent="0.2">
      <c r="B121" s="93" t="s">
        <v>91</v>
      </c>
      <c r="C121" s="97"/>
      <c r="D121" s="93"/>
      <c r="E121" s="97"/>
      <c r="H121" s="98" t="str">
        <f>IF(LEN('Questionnaire Data'!DE2)&gt;0,'Questionnaire Data'!DE2,"No")</f>
        <v>No</v>
      </c>
    </row>
  </sheetData>
  <mergeCells count="16">
    <mergeCell ref="B2:B4"/>
    <mergeCell ref="D6:O6"/>
    <mergeCell ref="Q6:Q8"/>
    <mergeCell ref="Q10:Q11"/>
    <mergeCell ref="D26:O26"/>
    <mergeCell ref="Q26:Q29"/>
    <mergeCell ref="E4:H4"/>
    <mergeCell ref="E2:H2"/>
    <mergeCell ref="Q85:Q88"/>
    <mergeCell ref="D104:O104"/>
    <mergeCell ref="D81:O81"/>
    <mergeCell ref="D57:O57"/>
    <mergeCell ref="D18:O18"/>
    <mergeCell ref="Q81:Q83"/>
    <mergeCell ref="D38:O38"/>
    <mergeCell ref="Q38:Q41"/>
  </mergeCells>
  <phoneticPr fontId="8" type="noConversion"/>
  <conditionalFormatting sqref="I115">
    <cfRule type="expression" dxfId="1" priority="2">
      <formula>I115&gt;0</formula>
    </cfRule>
  </conditionalFormatting>
  <hyperlinks>
    <hyperlink ref="Q2" r:id="rId1" xr:uid="{DBEA8881-88EF-4B4E-97CD-177E75E01591}"/>
  </hyperlinks>
  <printOptions horizontalCentered="1"/>
  <pageMargins left="0.1" right="0.1" top="0.1" bottom="0.1" header="0.1" footer="0.1"/>
  <pageSetup scale="60" fitToHeight="4" orientation="portrait" horizontalDpi="360" verticalDpi="360"/>
  <headerFooter alignWithMargins="0"/>
  <rowBreaks count="1" manualBreakCount="1">
    <brk id="80" max="15" man="1"/>
  </rowBreaks>
  <extLst>
    <ext xmlns:mx="http://schemas.microsoft.com/office/mac/excel/2008/main" uri="{64002731-A6B0-56B0-2670-7721B7C09600}">
      <mx:PLV Mode="0" OnePage="0" WScale="6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21"/>
  <sheetViews>
    <sheetView showGridLines="0" topLeftCell="B1" workbookViewId="0">
      <pane ySplit="4" topLeftCell="A5" activePane="bottomLeft" state="frozen"/>
      <selection pane="bottomLeft" activeCell="E2" sqref="E2:H2"/>
    </sheetView>
  </sheetViews>
  <sheetFormatPr baseColWidth="10" defaultColWidth="8.83203125" defaultRowHeight="16" x14ac:dyDescent="0.2"/>
  <cols>
    <col min="1" max="1" width="2" style="1" customWidth="1"/>
    <col min="2" max="2" width="34.1640625" style="2" customWidth="1"/>
    <col min="3" max="3" width="1" style="3" customWidth="1"/>
    <col min="4" max="4" width="15.83203125" style="2" bestFit="1" customWidth="1"/>
    <col min="5" max="5" width="1" style="3" customWidth="1"/>
    <col min="6" max="6" width="14.83203125" style="2" bestFit="1" customWidth="1"/>
    <col min="7" max="7" width="1" style="3" customWidth="1"/>
    <col min="8" max="8" width="16" style="2" customWidth="1"/>
    <col min="9" max="10" width="1" style="3" customWidth="1"/>
    <col min="11" max="11" width="9.6640625" style="2" customWidth="1"/>
    <col min="12" max="12" width="1.33203125" style="3" customWidth="1"/>
    <col min="13" max="13" width="9.6640625" style="2" customWidth="1"/>
    <col min="14" max="14" width="1.33203125" style="3" customWidth="1"/>
    <col min="15" max="15" width="9.6640625" style="2" customWidth="1"/>
    <col min="16" max="16" width="1.33203125" style="3" customWidth="1"/>
    <col min="17" max="17" width="9.6640625" style="2" customWidth="1"/>
    <col min="18" max="18" width="1.33203125" style="3" customWidth="1"/>
    <col min="19" max="19" width="9.6640625" style="2" customWidth="1"/>
    <col min="20" max="20" width="1.33203125" style="3" customWidth="1"/>
    <col min="21" max="21" width="9.6640625" style="2" customWidth="1"/>
    <col min="22" max="22" width="1.33203125" style="3" customWidth="1"/>
    <col min="23" max="23" width="9.6640625" style="2" customWidth="1"/>
    <col min="24" max="24" width="1.33203125" style="3" customWidth="1"/>
    <col min="25" max="25" width="9.6640625" style="2" customWidth="1"/>
    <col min="26" max="26" width="1.33203125" style="3" customWidth="1"/>
    <col min="27" max="27" width="9.6640625" style="2" customWidth="1"/>
    <col min="28" max="28" width="1.33203125" style="3" customWidth="1"/>
    <col min="29" max="29" width="9.6640625" style="2" customWidth="1"/>
    <col min="30" max="30" width="1.33203125" style="3" customWidth="1"/>
    <col min="31" max="31" width="9.6640625" style="2" customWidth="1"/>
    <col min="32" max="32" width="1.33203125" style="3" customWidth="1"/>
    <col min="33" max="33" width="9.6640625" style="2" customWidth="1"/>
    <col min="34" max="34" width="1.33203125" style="3" customWidth="1"/>
    <col min="35" max="35" width="9.1640625" style="93" customWidth="1"/>
    <col min="36" max="36" width="1.33203125" style="3" customWidth="1"/>
    <col min="37" max="37" width="1" style="3" customWidth="1"/>
    <col min="38" max="38" width="60" style="68" customWidth="1"/>
    <col min="39" max="39" width="8.83203125" style="2" customWidth="1"/>
    <col min="40" max="40" width="8.83203125" style="2"/>
    <col min="41" max="16384" width="8.83203125" style="1"/>
  </cols>
  <sheetData>
    <row r="1" spans="1:41" ht="7" customHeight="1" x14ac:dyDescent="0.2">
      <c r="A1" s="7"/>
      <c r="C1" s="67"/>
      <c r="E1" s="77"/>
      <c r="F1" s="77"/>
      <c r="G1" s="77"/>
      <c r="H1" s="77"/>
      <c r="I1" s="77"/>
      <c r="J1" s="77"/>
      <c r="K1" s="77"/>
      <c r="L1" s="78"/>
      <c r="M1" s="77"/>
      <c r="N1" s="78"/>
      <c r="O1" s="77"/>
      <c r="P1" s="78"/>
      <c r="Q1" s="77"/>
      <c r="R1" s="78"/>
      <c r="S1" s="77"/>
      <c r="T1" s="78"/>
      <c r="U1" s="77"/>
      <c r="V1" s="78"/>
      <c r="W1" s="77"/>
      <c r="X1" s="78"/>
      <c r="Y1" s="77"/>
      <c r="Z1" s="78"/>
      <c r="AA1" s="77"/>
      <c r="AB1" s="78"/>
      <c r="AC1" s="77"/>
      <c r="AD1" s="78"/>
      <c r="AE1" s="77"/>
      <c r="AF1" s="78"/>
      <c r="AG1" s="77"/>
      <c r="AH1" s="78"/>
      <c r="AI1" s="106"/>
      <c r="AJ1" s="78"/>
      <c r="AK1" s="66"/>
      <c r="AL1" s="69"/>
    </row>
    <row r="2" spans="1:41" ht="20" x14ac:dyDescent="0.2">
      <c r="A2" s="7"/>
      <c r="B2" s="82" t="s">
        <v>43</v>
      </c>
      <c r="C2" s="67"/>
      <c r="D2" s="77" t="s">
        <v>102</v>
      </c>
      <c r="E2" s="114" t="str">
        <f>'Monthly Budget'!E2:H2</f>
        <v>Enter Date Here</v>
      </c>
      <c r="F2" s="114"/>
      <c r="G2" s="114"/>
      <c r="H2" s="114"/>
      <c r="I2" s="77"/>
      <c r="J2" s="77"/>
      <c r="K2" s="77"/>
      <c r="L2" s="78"/>
      <c r="M2" s="77"/>
      <c r="N2" s="78"/>
      <c r="O2" s="77"/>
      <c r="P2" s="78"/>
      <c r="Q2" s="77"/>
      <c r="R2" s="78"/>
      <c r="S2" s="77"/>
      <c r="T2" s="78"/>
      <c r="U2" s="77"/>
      <c r="V2" s="78"/>
      <c r="W2" s="77"/>
      <c r="X2" s="78"/>
      <c r="Y2" s="77"/>
      <c r="Z2" s="78"/>
      <c r="AA2" s="77"/>
      <c r="AB2" s="78"/>
      <c r="AC2" s="77"/>
      <c r="AD2" s="78"/>
      <c r="AE2" s="77"/>
      <c r="AF2" s="78"/>
      <c r="AG2" s="77"/>
      <c r="AH2" s="78"/>
      <c r="AI2" s="106"/>
      <c r="AJ2" s="78"/>
      <c r="AK2" s="66"/>
      <c r="AL2" s="69"/>
    </row>
    <row r="3" spans="1:41" ht="7" customHeight="1" x14ac:dyDescent="0.2">
      <c r="A3" s="7"/>
      <c r="C3" s="67"/>
      <c r="E3" s="77"/>
      <c r="F3" s="77"/>
      <c r="G3" s="77"/>
      <c r="H3" s="77"/>
      <c r="I3" s="77"/>
      <c r="J3" s="77"/>
      <c r="K3" s="77"/>
      <c r="L3" s="78"/>
      <c r="M3" s="77"/>
      <c r="N3" s="78"/>
      <c r="O3" s="77"/>
      <c r="P3" s="78"/>
      <c r="Q3" s="77"/>
      <c r="R3" s="78"/>
      <c r="S3" s="77"/>
      <c r="T3" s="78"/>
      <c r="U3" s="77"/>
      <c r="V3" s="78"/>
      <c r="W3" s="77"/>
      <c r="X3" s="78"/>
      <c r="Y3" s="77"/>
      <c r="Z3" s="78"/>
      <c r="AA3" s="77"/>
      <c r="AB3" s="78"/>
      <c r="AC3" s="77"/>
      <c r="AD3" s="78"/>
      <c r="AE3" s="77"/>
      <c r="AF3" s="78"/>
      <c r="AG3" s="77"/>
      <c r="AH3" s="78"/>
      <c r="AI3" s="106"/>
      <c r="AJ3" s="78"/>
      <c r="AK3" s="66"/>
      <c r="AL3" s="69"/>
    </row>
    <row r="4" spans="1:41" x14ac:dyDescent="0.2">
      <c r="C4" s="2"/>
      <c r="D4" s="77" t="s">
        <v>5</v>
      </c>
      <c r="E4" s="113" t="str">
        <f>'Monthly Budget'!E4:H4</f>
        <v>Enter Name Here</v>
      </c>
      <c r="F4" s="113"/>
      <c r="G4" s="113"/>
      <c r="H4" s="113"/>
      <c r="I4" s="104"/>
      <c r="J4" s="104"/>
      <c r="K4" s="104"/>
      <c r="L4" s="79"/>
      <c r="M4" s="104"/>
      <c r="N4" s="79"/>
      <c r="O4" s="104"/>
      <c r="P4" s="79"/>
      <c r="Q4" s="104"/>
      <c r="R4" s="79"/>
      <c r="S4" s="104"/>
      <c r="T4" s="79"/>
      <c r="U4" s="104"/>
      <c r="V4" s="79"/>
      <c r="W4" s="104"/>
      <c r="X4" s="79"/>
      <c r="Y4" s="104"/>
      <c r="Z4" s="79"/>
      <c r="AA4" s="104"/>
      <c r="AB4" s="79"/>
      <c r="AC4" s="104"/>
      <c r="AD4" s="79"/>
      <c r="AE4" s="104"/>
      <c r="AF4" s="79"/>
      <c r="AG4" s="104"/>
      <c r="AH4" s="79"/>
      <c r="AI4" s="104"/>
      <c r="AJ4" s="79"/>
      <c r="AK4" s="65"/>
      <c r="AL4" s="70" t="s">
        <v>27</v>
      </c>
    </row>
    <row r="5" spans="1:41" ht="6" customHeight="1" x14ac:dyDescent="0.2">
      <c r="A5" s="7"/>
      <c r="E5" s="4"/>
      <c r="G5" s="4"/>
      <c r="J5" s="4"/>
    </row>
    <row r="6" spans="1:41" ht="15" customHeight="1" x14ac:dyDescent="0.2">
      <c r="A6" s="7"/>
      <c r="B6" s="64"/>
      <c r="C6" s="27"/>
      <c r="D6" s="109" t="s">
        <v>4</v>
      </c>
      <c r="E6" s="109"/>
      <c r="F6" s="109"/>
      <c r="G6" s="109"/>
      <c r="H6" s="109"/>
      <c r="I6" s="109"/>
      <c r="J6" s="109"/>
      <c r="K6" s="109"/>
      <c r="L6" s="109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28"/>
      <c r="AL6" s="108" t="s">
        <v>99</v>
      </c>
      <c r="AO6" s="63"/>
    </row>
    <row r="7" spans="1:41" ht="6" customHeight="1" x14ac:dyDescent="0.2">
      <c r="A7" s="7"/>
      <c r="B7" s="44"/>
      <c r="C7" s="43"/>
      <c r="D7" s="42"/>
      <c r="E7" s="29"/>
      <c r="F7" s="42"/>
      <c r="G7" s="29"/>
      <c r="H7" s="42"/>
      <c r="I7" s="28"/>
      <c r="J7" s="29"/>
      <c r="K7" s="42"/>
      <c r="L7" s="28"/>
      <c r="M7" s="42"/>
      <c r="N7" s="28"/>
      <c r="O7" s="42"/>
      <c r="P7" s="28"/>
      <c r="Q7" s="42"/>
      <c r="R7" s="28"/>
      <c r="S7" s="42"/>
      <c r="T7" s="28"/>
      <c r="U7" s="42"/>
      <c r="V7" s="28"/>
      <c r="W7" s="42"/>
      <c r="X7" s="28"/>
      <c r="Y7" s="42"/>
      <c r="Z7" s="28"/>
      <c r="AA7" s="42"/>
      <c r="AB7" s="28"/>
      <c r="AC7" s="42"/>
      <c r="AD7" s="28"/>
      <c r="AE7" s="42"/>
      <c r="AF7" s="28"/>
      <c r="AG7" s="42"/>
      <c r="AH7" s="28"/>
      <c r="AI7" s="42"/>
      <c r="AJ7" s="28"/>
      <c r="AK7" s="28"/>
      <c r="AL7" s="108"/>
    </row>
    <row r="8" spans="1:41" x14ac:dyDescent="0.2">
      <c r="A8" s="7"/>
      <c r="B8" s="24" t="s">
        <v>36</v>
      </c>
      <c r="C8" s="43"/>
      <c r="D8" s="24" t="s">
        <v>38</v>
      </c>
      <c r="E8" s="6"/>
      <c r="F8" s="24" t="s">
        <v>35</v>
      </c>
      <c r="G8" s="5"/>
      <c r="H8" s="24" t="s">
        <v>0</v>
      </c>
      <c r="I8" s="6"/>
      <c r="J8" s="25"/>
      <c r="K8" s="105" t="str">
        <f>IF($E$2="Enter Date Here","Jan",$E$2)</f>
        <v>Jan</v>
      </c>
      <c r="L8" s="6"/>
      <c r="M8" s="105" t="str">
        <f>IF($E$2="Enter Date Here","Feb",EDATE(K8,1))</f>
        <v>Feb</v>
      </c>
      <c r="N8" s="6"/>
      <c r="O8" s="105" t="str">
        <f>IF($E$2="Enter Date Here","Mar",EDATE(M8,1))</f>
        <v>Mar</v>
      </c>
      <c r="P8" s="6"/>
      <c r="Q8" s="105" t="str">
        <f>IF($E$2="Enter Date Here","Apr",EDATE(O8,1))</f>
        <v>Apr</v>
      </c>
      <c r="R8" s="6"/>
      <c r="S8" s="105" t="str">
        <f>IF($E$2="Enter Date Here","May",EDATE(Q8,1))</f>
        <v>May</v>
      </c>
      <c r="T8" s="6"/>
      <c r="U8" s="105" t="str">
        <f>IF($E$2="Enter Date Here","Jun",EDATE(S8,1))</f>
        <v>Jun</v>
      </c>
      <c r="V8" s="6"/>
      <c r="W8" s="105" t="str">
        <f>IF($E$2="Enter Date Here","Jul",EDATE(U8,1))</f>
        <v>Jul</v>
      </c>
      <c r="X8" s="6"/>
      <c r="Y8" s="105" t="str">
        <f>IF($E$2="Enter Date Here","Aug",EDATE(W8,1))</f>
        <v>Aug</v>
      </c>
      <c r="Z8" s="6"/>
      <c r="AA8" s="105" t="str">
        <f>IF($E$2="Enter Date Here","Sep",EDATE(Y8,1))</f>
        <v>Sep</v>
      </c>
      <c r="AB8" s="6"/>
      <c r="AC8" s="105" t="str">
        <f>IF($E$2="Enter Date Here","Oct",EDATE(AA8,1))</f>
        <v>Oct</v>
      </c>
      <c r="AD8" s="6"/>
      <c r="AE8" s="105" t="str">
        <f>IF($E$2="Enter Date Here","Nov",EDATE(AC8,1))</f>
        <v>Nov</v>
      </c>
      <c r="AF8" s="6"/>
      <c r="AG8" s="105" t="str">
        <f>IF($E$2="Enter Date Here","Dec",EDATE(AE8,1))</f>
        <v>Dec</v>
      </c>
      <c r="AH8" s="6"/>
      <c r="AI8" s="105" t="s">
        <v>97</v>
      </c>
      <c r="AJ8" s="6"/>
      <c r="AK8" s="28"/>
      <c r="AL8" s="108"/>
    </row>
    <row r="9" spans="1:41" ht="6" customHeight="1" x14ac:dyDescent="0.2">
      <c r="A9" s="7"/>
      <c r="B9" s="44" t="s">
        <v>6</v>
      </c>
      <c r="C9" s="43"/>
      <c r="D9" s="46"/>
      <c r="E9" s="29"/>
      <c r="F9" s="46"/>
      <c r="G9" s="29"/>
      <c r="H9" s="46"/>
      <c r="I9" s="29"/>
      <c r="J9" s="30"/>
      <c r="K9" s="42"/>
      <c r="L9" s="28"/>
      <c r="M9" s="42"/>
      <c r="N9" s="28"/>
      <c r="O9" s="42"/>
      <c r="P9" s="28"/>
      <c r="Q9" s="42"/>
      <c r="R9" s="28"/>
      <c r="S9" s="42"/>
      <c r="T9" s="28"/>
      <c r="U9" s="42"/>
      <c r="V9" s="28"/>
      <c r="W9" s="42"/>
      <c r="X9" s="28"/>
      <c r="Y9" s="42"/>
      <c r="Z9" s="28"/>
      <c r="AA9" s="42"/>
      <c r="AB9" s="28"/>
      <c r="AC9" s="42"/>
      <c r="AD9" s="28"/>
      <c r="AE9" s="42"/>
      <c r="AF9" s="28"/>
      <c r="AG9" s="42"/>
      <c r="AH9" s="28"/>
      <c r="AI9" s="42"/>
      <c r="AJ9" s="28"/>
      <c r="AK9" s="28"/>
      <c r="AL9" s="71"/>
    </row>
    <row r="10" spans="1:41" x14ac:dyDescent="0.2">
      <c r="A10" s="7"/>
      <c r="B10" s="73" t="str">
        <f>IF(LEN('Questionnaire Data'!E2)&gt;0,'Questionnaire Data'!E2,"Paycheck")</f>
        <v>Paycheck</v>
      </c>
      <c r="D10" s="38"/>
      <c r="E10" s="38"/>
      <c r="F10" s="38"/>
      <c r="G10" s="38"/>
      <c r="H10" s="38"/>
      <c r="I10" s="38"/>
      <c r="J10" s="62"/>
      <c r="K10" s="74">
        <f>'Questionnaire Data'!F2</f>
        <v>0</v>
      </c>
      <c r="L10" s="75"/>
      <c r="M10" s="74">
        <f>K10</f>
        <v>0</v>
      </c>
      <c r="N10" s="75"/>
      <c r="O10" s="74">
        <f>M10</f>
        <v>0</v>
      </c>
      <c r="P10" s="75"/>
      <c r="Q10" s="74">
        <f>O10</f>
        <v>0</v>
      </c>
      <c r="R10" s="75"/>
      <c r="S10" s="74">
        <f>Q10</f>
        <v>0</v>
      </c>
      <c r="T10" s="75"/>
      <c r="U10" s="74">
        <f>S10</f>
        <v>0</v>
      </c>
      <c r="V10" s="75"/>
      <c r="W10" s="74">
        <f>U10</f>
        <v>0</v>
      </c>
      <c r="X10" s="75"/>
      <c r="Y10" s="74">
        <f>W10</f>
        <v>0</v>
      </c>
      <c r="Z10" s="75"/>
      <c r="AA10" s="74">
        <f>Y10</f>
        <v>0</v>
      </c>
      <c r="AB10" s="75"/>
      <c r="AC10" s="74">
        <f>AA10</f>
        <v>0</v>
      </c>
      <c r="AD10" s="75"/>
      <c r="AE10" s="74">
        <f>AC10</f>
        <v>0</v>
      </c>
      <c r="AF10" s="75"/>
      <c r="AG10" s="74">
        <f>AE10</f>
        <v>0</v>
      </c>
      <c r="AH10" s="75"/>
      <c r="AI10" s="107">
        <f>SUM(K10:AG10)</f>
        <v>0</v>
      </c>
      <c r="AJ10" s="75"/>
      <c r="AK10" s="52"/>
      <c r="AL10" s="112" t="s">
        <v>44</v>
      </c>
    </row>
    <row r="11" spans="1:41" x14ac:dyDescent="0.2">
      <c r="A11" s="7"/>
      <c r="B11" s="73" t="str">
        <f>IF(LEN('Questionnaire Data'!I2)&gt;0,'Questionnaire Data'!I2,"Bonus Income")</f>
        <v>Bonus Income</v>
      </c>
      <c r="D11" s="38"/>
      <c r="E11" s="38"/>
      <c r="F11" s="38"/>
      <c r="G11" s="38"/>
      <c r="H11" s="38"/>
      <c r="I11" s="38"/>
      <c r="J11" s="62"/>
      <c r="K11" s="74">
        <f>'Questionnaire Data'!J2</f>
        <v>0</v>
      </c>
      <c r="L11" s="75"/>
      <c r="M11" s="74">
        <f t="shared" ref="M11:M14" si="0">K11</f>
        <v>0</v>
      </c>
      <c r="N11" s="75"/>
      <c r="O11" s="74">
        <f t="shared" ref="O11:O14" si="1">M11</f>
        <v>0</v>
      </c>
      <c r="P11" s="75"/>
      <c r="Q11" s="74">
        <f t="shared" ref="Q11:Q14" si="2">O11</f>
        <v>0</v>
      </c>
      <c r="R11" s="75"/>
      <c r="S11" s="74">
        <f t="shared" ref="S11:S14" si="3">Q11</f>
        <v>0</v>
      </c>
      <c r="T11" s="75"/>
      <c r="U11" s="74">
        <f t="shared" ref="U11:U14" si="4">S11</f>
        <v>0</v>
      </c>
      <c r="V11" s="75"/>
      <c r="W11" s="74">
        <f t="shared" ref="W11:W14" si="5">U11</f>
        <v>0</v>
      </c>
      <c r="X11" s="75"/>
      <c r="Y11" s="74">
        <f t="shared" ref="Y11:Y14" si="6">W11</f>
        <v>0</v>
      </c>
      <c r="Z11" s="75"/>
      <c r="AA11" s="74">
        <f t="shared" ref="AA11:AA14" si="7">Y11</f>
        <v>0</v>
      </c>
      <c r="AB11" s="75"/>
      <c r="AC11" s="74">
        <f t="shared" ref="AC11:AC14" si="8">AA11</f>
        <v>0</v>
      </c>
      <c r="AD11" s="75"/>
      <c r="AE11" s="74">
        <f t="shared" ref="AE11:AE14" si="9">AC11</f>
        <v>0</v>
      </c>
      <c r="AF11" s="75"/>
      <c r="AG11" s="74">
        <f t="shared" ref="AG11:AG14" si="10">AE11</f>
        <v>0</v>
      </c>
      <c r="AH11" s="75"/>
      <c r="AI11" s="107">
        <f t="shared" ref="AI11:AI14" si="11">SUM(K11:AG11)</f>
        <v>0</v>
      </c>
      <c r="AJ11" s="75"/>
      <c r="AK11" s="52"/>
      <c r="AL11" s="112"/>
    </row>
    <row r="12" spans="1:41" x14ac:dyDescent="0.2">
      <c r="A12" s="7"/>
      <c r="B12" s="73" t="str">
        <f>IF(LEN('Questionnaire Data'!M2)&gt;0,'Questionnaire Data'!M2,"Child Support/Alimony")</f>
        <v>Child Support/Alimony</v>
      </c>
      <c r="D12" s="38"/>
      <c r="E12" s="38"/>
      <c r="F12" s="38"/>
      <c r="G12" s="38"/>
      <c r="H12" s="38"/>
      <c r="I12" s="38"/>
      <c r="J12" s="62"/>
      <c r="K12" s="74">
        <f>'Questionnaire Data'!N2</f>
        <v>0</v>
      </c>
      <c r="L12" s="75"/>
      <c r="M12" s="74">
        <f t="shared" si="0"/>
        <v>0</v>
      </c>
      <c r="N12" s="75"/>
      <c r="O12" s="74">
        <f t="shared" si="1"/>
        <v>0</v>
      </c>
      <c r="P12" s="75"/>
      <c r="Q12" s="74">
        <f t="shared" si="2"/>
        <v>0</v>
      </c>
      <c r="R12" s="75"/>
      <c r="S12" s="74">
        <f t="shared" si="3"/>
        <v>0</v>
      </c>
      <c r="T12" s="75"/>
      <c r="U12" s="74">
        <f t="shared" si="4"/>
        <v>0</v>
      </c>
      <c r="V12" s="75"/>
      <c r="W12" s="74">
        <f t="shared" si="5"/>
        <v>0</v>
      </c>
      <c r="X12" s="75"/>
      <c r="Y12" s="74">
        <f t="shared" si="6"/>
        <v>0</v>
      </c>
      <c r="Z12" s="75"/>
      <c r="AA12" s="74">
        <f t="shared" si="7"/>
        <v>0</v>
      </c>
      <c r="AB12" s="75"/>
      <c r="AC12" s="74">
        <f t="shared" si="8"/>
        <v>0</v>
      </c>
      <c r="AD12" s="75"/>
      <c r="AE12" s="74">
        <f t="shared" si="9"/>
        <v>0</v>
      </c>
      <c r="AF12" s="75"/>
      <c r="AG12" s="74">
        <f t="shared" si="10"/>
        <v>0</v>
      </c>
      <c r="AH12" s="75"/>
      <c r="AI12" s="107">
        <f t="shared" si="11"/>
        <v>0</v>
      </c>
      <c r="AJ12" s="75"/>
      <c r="AK12" s="52"/>
      <c r="AL12" s="83"/>
    </row>
    <row r="13" spans="1:41" x14ac:dyDescent="0.2">
      <c r="A13" s="7"/>
      <c r="B13" s="73" t="str">
        <f>IF(LEN('Questionnaire Data'!Q2)&gt;0,'Questionnaire Data'!Q2,"Rental Income")</f>
        <v>Rental Income</v>
      </c>
      <c r="D13" s="38"/>
      <c r="E13" s="38"/>
      <c r="F13" s="38"/>
      <c r="G13" s="38"/>
      <c r="H13" s="38"/>
      <c r="I13" s="38"/>
      <c r="J13" s="62"/>
      <c r="K13" s="74">
        <f>'Questionnaire Data'!R2</f>
        <v>0</v>
      </c>
      <c r="L13" s="75"/>
      <c r="M13" s="74">
        <f t="shared" si="0"/>
        <v>0</v>
      </c>
      <c r="N13" s="75"/>
      <c r="O13" s="74">
        <f t="shared" si="1"/>
        <v>0</v>
      </c>
      <c r="P13" s="75"/>
      <c r="Q13" s="74">
        <f t="shared" si="2"/>
        <v>0</v>
      </c>
      <c r="R13" s="75"/>
      <c r="S13" s="74">
        <f t="shared" si="3"/>
        <v>0</v>
      </c>
      <c r="T13" s="75"/>
      <c r="U13" s="74">
        <f t="shared" si="4"/>
        <v>0</v>
      </c>
      <c r="V13" s="75"/>
      <c r="W13" s="74">
        <f t="shared" si="5"/>
        <v>0</v>
      </c>
      <c r="X13" s="75"/>
      <c r="Y13" s="74">
        <f t="shared" si="6"/>
        <v>0</v>
      </c>
      <c r="Z13" s="75"/>
      <c r="AA13" s="74">
        <f t="shared" si="7"/>
        <v>0</v>
      </c>
      <c r="AB13" s="75"/>
      <c r="AC13" s="74">
        <f t="shared" si="8"/>
        <v>0</v>
      </c>
      <c r="AD13" s="75"/>
      <c r="AE13" s="74">
        <f t="shared" si="9"/>
        <v>0</v>
      </c>
      <c r="AF13" s="75"/>
      <c r="AG13" s="74">
        <f t="shared" si="10"/>
        <v>0</v>
      </c>
      <c r="AH13" s="75"/>
      <c r="AI13" s="107">
        <f t="shared" si="11"/>
        <v>0</v>
      </c>
      <c r="AJ13" s="75"/>
      <c r="AK13" s="52"/>
      <c r="AL13" s="83"/>
    </row>
    <row r="14" spans="1:41" x14ac:dyDescent="0.2">
      <c r="A14" s="7"/>
      <c r="B14" s="73" t="str">
        <f>IF(LEN('Questionnaire Data'!U2)&gt;0,'Questionnaire Data'!U2,"Other Income")</f>
        <v>Other Income</v>
      </c>
      <c r="D14" s="38"/>
      <c r="E14" s="38"/>
      <c r="F14" s="38"/>
      <c r="G14" s="38"/>
      <c r="H14" s="38"/>
      <c r="I14" s="38"/>
      <c r="J14" s="62"/>
      <c r="K14" s="74">
        <f>'Questionnaire Data'!V2</f>
        <v>0</v>
      </c>
      <c r="L14" s="75"/>
      <c r="M14" s="74">
        <f t="shared" si="0"/>
        <v>0</v>
      </c>
      <c r="N14" s="75"/>
      <c r="O14" s="74">
        <f t="shared" si="1"/>
        <v>0</v>
      </c>
      <c r="P14" s="75"/>
      <c r="Q14" s="74">
        <f t="shared" si="2"/>
        <v>0</v>
      </c>
      <c r="R14" s="75"/>
      <c r="S14" s="74">
        <f t="shared" si="3"/>
        <v>0</v>
      </c>
      <c r="T14" s="75"/>
      <c r="U14" s="74">
        <f t="shared" si="4"/>
        <v>0</v>
      </c>
      <c r="V14" s="75"/>
      <c r="W14" s="74">
        <f t="shared" si="5"/>
        <v>0</v>
      </c>
      <c r="X14" s="75"/>
      <c r="Y14" s="74">
        <f t="shared" si="6"/>
        <v>0</v>
      </c>
      <c r="Z14" s="75"/>
      <c r="AA14" s="74">
        <f t="shared" si="7"/>
        <v>0</v>
      </c>
      <c r="AB14" s="75"/>
      <c r="AC14" s="74">
        <f t="shared" si="8"/>
        <v>0</v>
      </c>
      <c r="AD14" s="75"/>
      <c r="AE14" s="74">
        <f t="shared" si="9"/>
        <v>0</v>
      </c>
      <c r="AF14" s="75"/>
      <c r="AG14" s="74">
        <f t="shared" si="10"/>
        <v>0</v>
      </c>
      <c r="AH14" s="75"/>
      <c r="AI14" s="107">
        <f t="shared" si="11"/>
        <v>0</v>
      </c>
      <c r="AJ14" s="75"/>
      <c r="AK14" s="52"/>
      <c r="AL14" s="81"/>
    </row>
    <row r="15" spans="1:41" s="2" customFormat="1" ht="6" customHeight="1" thickBot="1" x14ac:dyDescent="0.25">
      <c r="A15" s="7"/>
      <c r="B15" s="2" t="s">
        <v>6</v>
      </c>
      <c r="C15" s="3"/>
      <c r="D15" s="58"/>
      <c r="E15" s="61"/>
      <c r="F15" s="58"/>
      <c r="G15" s="61"/>
      <c r="H15" s="58"/>
      <c r="I15" s="60"/>
      <c r="J15" s="59"/>
      <c r="K15" s="58"/>
      <c r="L15" s="60"/>
      <c r="M15" s="58"/>
      <c r="N15" s="60"/>
      <c r="O15" s="58"/>
      <c r="P15" s="60"/>
      <c r="Q15" s="58"/>
      <c r="R15" s="60"/>
      <c r="S15" s="58"/>
      <c r="T15" s="60"/>
      <c r="U15" s="58"/>
      <c r="V15" s="60"/>
      <c r="W15" s="58"/>
      <c r="X15" s="60"/>
      <c r="Y15" s="58"/>
      <c r="Z15" s="60"/>
      <c r="AA15" s="58"/>
      <c r="AB15" s="60"/>
      <c r="AC15" s="58"/>
      <c r="AD15" s="60"/>
      <c r="AE15" s="58"/>
      <c r="AF15" s="60"/>
      <c r="AG15" s="58"/>
      <c r="AH15" s="60"/>
      <c r="AI15" s="58"/>
      <c r="AJ15" s="60"/>
      <c r="AK15" s="32"/>
      <c r="AL15" s="81"/>
    </row>
    <row r="16" spans="1:41" s="2" customFormat="1" ht="17" thickBot="1" x14ac:dyDescent="0.25">
      <c r="A16" s="7"/>
      <c r="B16" s="14" t="s">
        <v>7</v>
      </c>
      <c r="C16" s="13"/>
      <c r="D16" s="19"/>
      <c r="E16" s="19"/>
      <c r="F16" s="19"/>
      <c r="G16" s="19"/>
      <c r="H16" s="19"/>
      <c r="I16" s="19"/>
      <c r="J16" s="57"/>
      <c r="K16" s="31">
        <f>SUM(K10:K14)</f>
        <v>0</v>
      </c>
      <c r="L16" s="19"/>
      <c r="M16" s="31">
        <f>SUM(M10:M14)</f>
        <v>0</v>
      </c>
      <c r="N16" s="19"/>
      <c r="O16" s="31">
        <f>SUM(O10:O14)</f>
        <v>0</v>
      </c>
      <c r="P16" s="19"/>
      <c r="Q16" s="31">
        <f>SUM(Q10:Q14)</f>
        <v>0</v>
      </c>
      <c r="R16" s="19"/>
      <c r="S16" s="31">
        <f>SUM(S10:S14)</f>
        <v>0</v>
      </c>
      <c r="T16" s="19"/>
      <c r="U16" s="31">
        <f>SUM(U10:U14)</f>
        <v>0</v>
      </c>
      <c r="V16" s="19"/>
      <c r="W16" s="31">
        <f>SUM(W10:W14)</f>
        <v>0</v>
      </c>
      <c r="X16" s="19"/>
      <c r="Y16" s="31">
        <f>SUM(Y10:Y14)</f>
        <v>0</v>
      </c>
      <c r="Z16" s="19"/>
      <c r="AA16" s="31">
        <f>SUM(AA10:AA14)</f>
        <v>0</v>
      </c>
      <c r="AB16" s="19"/>
      <c r="AC16" s="31">
        <f>SUM(AC10:AC14)</f>
        <v>0</v>
      </c>
      <c r="AD16" s="19"/>
      <c r="AE16" s="31">
        <f>SUM(AE10:AE14)</f>
        <v>0</v>
      </c>
      <c r="AF16" s="19"/>
      <c r="AG16" s="31">
        <f>SUM(AG10:AG14)</f>
        <v>0</v>
      </c>
      <c r="AH16" s="19"/>
      <c r="AI16" s="31">
        <f>SUM(AI10:AI14)</f>
        <v>0</v>
      </c>
      <c r="AJ16" s="19"/>
      <c r="AK16" s="28"/>
      <c r="AL16" s="81"/>
    </row>
    <row r="17" spans="1:38" s="2" customFormat="1" ht="6" customHeight="1" thickTop="1" x14ac:dyDescent="0.2">
      <c r="A17" s="7"/>
      <c r="B17" s="44" t="s">
        <v>6</v>
      </c>
      <c r="C17" s="43"/>
      <c r="D17" s="42"/>
      <c r="E17" s="29"/>
      <c r="F17" s="42"/>
      <c r="G17" s="29"/>
      <c r="H17" s="42"/>
      <c r="I17" s="28"/>
      <c r="J17" s="29"/>
      <c r="K17" s="42"/>
      <c r="L17" s="28"/>
      <c r="M17" s="42"/>
      <c r="N17" s="28"/>
      <c r="O17" s="42"/>
      <c r="P17" s="28"/>
      <c r="Q17" s="42"/>
      <c r="R17" s="28"/>
      <c r="S17" s="42"/>
      <c r="T17" s="28"/>
      <c r="U17" s="42"/>
      <c r="V17" s="28"/>
      <c r="W17" s="42"/>
      <c r="X17" s="28"/>
      <c r="Y17" s="42"/>
      <c r="Z17" s="28"/>
      <c r="AA17" s="42"/>
      <c r="AB17" s="28"/>
      <c r="AC17" s="42"/>
      <c r="AD17" s="28"/>
      <c r="AE17" s="42"/>
      <c r="AF17" s="28"/>
      <c r="AG17" s="42"/>
      <c r="AH17" s="28"/>
      <c r="AI17" s="42"/>
      <c r="AJ17" s="28"/>
      <c r="AK17" s="28"/>
      <c r="AL17" s="81"/>
    </row>
    <row r="18" spans="1:38" s="2" customFormat="1" x14ac:dyDescent="0.2">
      <c r="A18" s="7"/>
      <c r="B18" s="2" t="s">
        <v>6</v>
      </c>
      <c r="C18" s="27"/>
      <c r="D18" s="109" t="s">
        <v>3</v>
      </c>
      <c r="E18" s="109"/>
      <c r="F18" s="109"/>
      <c r="G18" s="109"/>
      <c r="H18" s="109"/>
      <c r="I18" s="109"/>
      <c r="J18" s="109"/>
      <c r="K18" s="109"/>
      <c r="L18" s="109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28"/>
      <c r="AL18" s="81"/>
    </row>
    <row r="19" spans="1:38" s="2" customFormat="1" ht="6" customHeight="1" x14ac:dyDescent="0.2">
      <c r="A19" s="7"/>
      <c r="B19" s="44" t="s">
        <v>6</v>
      </c>
      <c r="C19" s="43"/>
      <c r="D19" s="42"/>
      <c r="E19" s="29"/>
      <c r="F19" s="42"/>
      <c r="G19" s="29"/>
      <c r="H19" s="42"/>
      <c r="I19" s="28"/>
      <c r="J19" s="29"/>
      <c r="K19" s="42"/>
      <c r="L19" s="28"/>
      <c r="M19" s="42"/>
      <c r="N19" s="28"/>
      <c r="O19" s="42"/>
      <c r="P19" s="28"/>
      <c r="Q19" s="42"/>
      <c r="R19" s="28"/>
      <c r="S19" s="42"/>
      <c r="T19" s="28"/>
      <c r="U19" s="42"/>
      <c r="V19" s="28"/>
      <c r="W19" s="42"/>
      <c r="X19" s="28"/>
      <c r="Y19" s="42"/>
      <c r="Z19" s="28"/>
      <c r="AA19" s="42"/>
      <c r="AB19" s="28"/>
      <c r="AC19" s="42"/>
      <c r="AD19" s="28"/>
      <c r="AE19" s="42"/>
      <c r="AF19" s="28"/>
      <c r="AG19" s="42"/>
      <c r="AH19" s="28"/>
      <c r="AI19" s="42"/>
      <c r="AJ19" s="28"/>
      <c r="AK19" s="28"/>
      <c r="AL19" s="81"/>
    </row>
    <row r="20" spans="1:38" s="2" customFormat="1" x14ac:dyDescent="0.2">
      <c r="A20" s="7"/>
      <c r="B20" s="24" t="s">
        <v>36</v>
      </c>
      <c r="C20" s="43"/>
      <c r="D20" s="24" t="s">
        <v>38</v>
      </c>
      <c r="E20" s="6"/>
      <c r="F20" s="24" t="s">
        <v>35</v>
      </c>
      <c r="G20" s="5"/>
      <c r="H20" s="24" t="s">
        <v>0</v>
      </c>
      <c r="I20" s="6"/>
      <c r="J20" s="25"/>
      <c r="K20" s="105" t="str">
        <f>K$8</f>
        <v>Jan</v>
      </c>
      <c r="L20" s="6"/>
      <c r="M20" s="105" t="str">
        <f>M$8</f>
        <v>Feb</v>
      </c>
      <c r="N20" s="6"/>
      <c r="O20" s="105" t="str">
        <f>O$8</f>
        <v>Mar</v>
      </c>
      <c r="P20" s="6"/>
      <c r="Q20" s="105" t="str">
        <f>Q$8</f>
        <v>Apr</v>
      </c>
      <c r="R20" s="6"/>
      <c r="S20" s="105" t="str">
        <f>S$8</f>
        <v>May</v>
      </c>
      <c r="T20" s="6"/>
      <c r="U20" s="105" t="str">
        <f>U$8</f>
        <v>Jun</v>
      </c>
      <c r="V20" s="6"/>
      <c r="W20" s="105" t="str">
        <f>W$8</f>
        <v>Jul</v>
      </c>
      <c r="X20" s="6"/>
      <c r="Y20" s="105" t="str">
        <f>Y$8</f>
        <v>Aug</v>
      </c>
      <c r="Z20" s="6"/>
      <c r="AA20" s="105" t="str">
        <f>AA$8</f>
        <v>Sep</v>
      </c>
      <c r="AB20" s="6"/>
      <c r="AC20" s="105" t="str">
        <f>AC$8</f>
        <v>Oct</v>
      </c>
      <c r="AD20" s="6"/>
      <c r="AE20" s="105" t="str">
        <f>AE$8</f>
        <v>Nov</v>
      </c>
      <c r="AF20" s="6"/>
      <c r="AG20" s="105" t="str">
        <f>AG$8</f>
        <v>Dec</v>
      </c>
      <c r="AH20" s="6"/>
      <c r="AI20" s="105" t="s">
        <v>97</v>
      </c>
      <c r="AJ20" s="6"/>
      <c r="AK20" s="28"/>
      <c r="AL20" s="81"/>
    </row>
    <row r="21" spans="1:38" s="2" customFormat="1" ht="6" customHeight="1" x14ac:dyDescent="0.2">
      <c r="A21" s="7"/>
      <c r="B21" s="44" t="s">
        <v>6</v>
      </c>
      <c r="C21" s="43"/>
      <c r="D21" s="46"/>
      <c r="E21" s="29"/>
      <c r="F21" s="46"/>
      <c r="G21" s="29"/>
      <c r="H21" s="46"/>
      <c r="I21" s="29"/>
      <c r="J21" s="30"/>
      <c r="K21" s="42"/>
      <c r="L21" s="28"/>
      <c r="M21" s="42"/>
      <c r="N21" s="28"/>
      <c r="O21" s="42"/>
      <c r="P21" s="28"/>
      <c r="Q21" s="42"/>
      <c r="R21" s="28"/>
      <c r="S21" s="42"/>
      <c r="T21" s="28"/>
      <c r="U21" s="42"/>
      <c r="V21" s="28"/>
      <c r="W21" s="42"/>
      <c r="X21" s="28"/>
      <c r="Y21" s="42"/>
      <c r="Z21" s="28"/>
      <c r="AA21" s="42"/>
      <c r="AB21" s="28"/>
      <c r="AC21" s="42"/>
      <c r="AD21" s="28"/>
      <c r="AE21" s="42"/>
      <c r="AF21" s="28"/>
      <c r="AG21" s="42"/>
      <c r="AH21" s="28"/>
      <c r="AI21" s="42"/>
      <c r="AJ21" s="28"/>
      <c r="AK21" s="28"/>
      <c r="AL21" s="81"/>
    </row>
    <row r="22" spans="1:38" s="2" customFormat="1" ht="15" customHeight="1" x14ac:dyDescent="0.2">
      <c r="A22" s="7"/>
      <c r="B22" s="73" t="s">
        <v>8</v>
      </c>
      <c r="C22" s="3"/>
      <c r="D22" s="38"/>
      <c r="E22" s="38"/>
      <c r="F22" s="38"/>
      <c r="G22" s="38"/>
      <c r="H22" s="38"/>
      <c r="I22" s="38"/>
      <c r="J22" s="39"/>
      <c r="K22" s="74">
        <f>'Questionnaire Data'!DU2</f>
        <v>0</v>
      </c>
      <c r="L22" s="75"/>
      <c r="M22" s="74">
        <f t="shared" ref="M22" si="12">K22</f>
        <v>0</v>
      </c>
      <c r="N22" s="75"/>
      <c r="O22" s="74">
        <f t="shared" ref="O22" si="13">M22</f>
        <v>0</v>
      </c>
      <c r="P22" s="75"/>
      <c r="Q22" s="74">
        <f t="shared" ref="Q22" si="14">O22</f>
        <v>0</v>
      </c>
      <c r="R22" s="75"/>
      <c r="S22" s="74">
        <f t="shared" ref="S22" si="15">Q22</f>
        <v>0</v>
      </c>
      <c r="T22" s="75"/>
      <c r="U22" s="74">
        <f t="shared" ref="U22" si="16">S22</f>
        <v>0</v>
      </c>
      <c r="V22" s="75"/>
      <c r="W22" s="74">
        <f t="shared" ref="W22" si="17">U22</f>
        <v>0</v>
      </c>
      <c r="X22" s="75"/>
      <c r="Y22" s="74">
        <f t="shared" ref="Y22" si="18">W22</f>
        <v>0</v>
      </c>
      <c r="Z22" s="75"/>
      <c r="AA22" s="74">
        <f t="shared" ref="AA22" si="19">Y22</f>
        <v>0</v>
      </c>
      <c r="AB22" s="75"/>
      <c r="AC22" s="74">
        <f t="shared" ref="AC22" si="20">AA22</f>
        <v>0</v>
      </c>
      <c r="AD22" s="75"/>
      <c r="AE22" s="74">
        <f t="shared" ref="AE22" si="21">AC22</f>
        <v>0</v>
      </c>
      <c r="AF22" s="75"/>
      <c r="AG22" s="74">
        <f t="shared" ref="AG22" si="22">AE22</f>
        <v>0</v>
      </c>
      <c r="AH22" s="75"/>
      <c r="AI22" s="107">
        <f t="shared" ref="AI22" si="23">SUM(K22:AG22)</f>
        <v>0</v>
      </c>
      <c r="AJ22" s="75"/>
      <c r="AK22" s="28"/>
      <c r="AL22" s="81"/>
    </row>
    <row r="23" spans="1:38" s="2" customFormat="1" ht="6" customHeight="1" thickBot="1" x14ac:dyDescent="0.25">
      <c r="A23" s="7"/>
      <c r="B23" s="2" t="s">
        <v>6</v>
      </c>
      <c r="C23" s="3"/>
      <c r="D23" s="33"/>
      <c r="E23" s="35"/>
      <c r="F23" s="33"/>
      <c r="G23" s="35"/>
      <c r="H23" s="33"/>
      <c r="I23" s="32"/>
      <c r="J23" s="34"/>
      <c r="K23" s="33"/>
      <c r="L23" s="32"/>
      <c r="M23" s="33"/>
      <c r="N23" s="32"/>
      <c r="O23" s="33"/>
      <c r="P23" s="32"/>
      <c r="Q23" s="33"/>
      <c r="R23" s="32"/>
      <c r="S23" s="33"/>
      <c r="T23" s="32"/>
      <c r="U23" s="33"/>
      <c r="V23" s="32"/>
      <c r="W23" s="33"/>
      <c r="X23" s="32"/>
      <c r="Y23" s="33"/>
      <c r="Z23" s="32"/>
      <c r="AA23" s="33"/>
      <c r="AB23" s="32"/>
      <c r="AC23" s="33"/>
      <c r="AD23" s="32"/>
      <c r="AE23" s="33"/>
      <c r="AF23" s="32"/>
      <c r="AG23" s="33"/>
      <c r="AH23" s="32"/>
      <c r="AI23" s="33"/>
      <c r="AJ23" s="32"/>
      <c r="AK23" s="32"/>
      <c r="AL23" s="81"/>
    </row>
    <row r="24" spans="1:38" s="2" customFormat="1" ht="17" thickBot="1" x14ac:dyDescent="0.25">
      <c r="A24" s="7"/>
      <c r="B24" s="14" t="s">
        <v>9</v>
      </c>
      <c r="C24" s="13"/>
      <c r="D24" s="19"/>
      <c r="E24" s="29"/>
      <c r="F24" s="19"/>
      <c r="G24" s="29"/>
      <c r="H24" s="19"/>
      <c r="I24" s="19"/>
      <c r="J24" s="30"/>
      <c r="K24" s="31">
        <f>SUM(K22:K22)</f>
        <v>0</v>
      </c>
      <c r="L24" s="19"/>
      <c r="M24" s="31">
        <f>SUM(M22:M22)</f>
        <v>0</v>
      </c>
      <c r="N24" s="19"/>
      <c r="O24" s="31">
        <f>SUM(O22:O22)</f>
        <v>0</v>
      </c>
      <c r="P24" s="19"/>
      <c r="Q24" s="31">
        <f>SUM(Q22:Q22)</f>
        <v>0</v>
      </c>
      <c r="R24" s="19"/>
      <c r="S24" s="31">
        <f>SUM(S22:S22)</f>
        <v>0</v>
      </c>
      <c r="T24" s="19"/>
      <c r="U24" s="31">
        <f>SUM(U22:U22)</f>
        <v>0</v>
      </c>
      <c r="V24" s="19"/>
      <c r="W24" s="31">
        <f>SUM(W22:W22)</f>
        <v>0</v>
      </c>
      <c r="X24" s="19"/>
      <c r="Y24" s="31">
        <f>SUM(Y22:Y22)</f>
        <v>0</v>
      </c>
      <c r="Z24" s="19"/>
      <c r="AA24" s="31">
        <f>SUM(AA22:AA22)</f>
        <v>0</v>
      </c>
      <c r="AB24" s="19"/>
      <c r="AC24" s="31">
        <f>SUM(AC22:AC22)</f>
        <v>0</v>
      </c>
      <c r="AD24" s="19"/>
      <c r="AE24" s="31">
        <f>SUM(AE22:AE22)</f>
        <v>0</v>
      </c>
      <c r="AF24" s="19"/>
      <c r="AG24" s="31">
        <f>SUM(AG22:AG22)</f>
        <v>0</v>
      </c>
      <c r="AH24" s="19"/>
      <c r="AI24" s="31">
        <f>SUM(AI22:AI22)</f>
        <v>0</v>
      </c>
      <c r="AJ24" s="19"/>
      <c r="AK24" s="28"/>
      <c r="AL24" s="81"/>
    </row>
    <row r="25" spans="1:38" s="2" customFormat="1" ht="6" customHeight="1" thickTop="1" x14ac:dyDescent="0.2">
      <c r="A25" s="1"/>
      <c r="B25" s="44" t="s">
        <v>6</v>
      </c>
      <c r="C25" s="43"/>
      <c r="D25" s="42"/>
      <c r="E25" s="29"/>
      <c r="F25" s="42"/>
      <c r="G25" s="29"/>
      <c r="H25" s="42"/>
      <c r="I25" s="28"/>
      <c r="J25" s="29"/>
      <c r="K25" s="42"/>
      <c r="L25" s="28"/>
      <c r="M25" s="42"/>
      <c r="N25" s="28"/>
      <c r="O25" s="42"/>
      <c r="P25" s="28"/>
      <c r="Q25" s="42"/>
      <c r="R25" s="28"/>
      <c r="S25" s="42"/>
      <c r="T25" s="28"/>
      <c r="U25" s="42"/>
      <c r="V25" s="28"/>
      <c r="W25" s="42"/>
      <c r="X25" s="28"/>
      <c r="Y25" s="42"/>
      <c r="Z25" s="28"/>
      <c r="AA25" s="42"/>
      <c r="AB25" s="28"/>
      <c r="AC25" s="42"/>
      <c r="AD25" s="28"/>
      <c r="AE25" s="42"/>
      <c r="AF25" s="28"/>
      <c r="AG25" s="42"/>
      <c r="AH25" s="28"/>
      <c r="AI25" s="42"/>
      <c r="AJ25" s="28"/>
      <c r="AK25" s="28"/>
      <c r="AL25" s="72"/>
    </row>
    <row r="26" spans="1:38" s="2" customFormat="1" ht="15" customHeight="1" x14ac:dyDescent="0.2">
      <c r="A26" s="7"/>
      <c r="B26" s="2" t="s">
        <v>6</v>
      </c>
      <c r="C26" s="27"/>
      <c r="D26" s="109" t="s">
        <v>79</v>
      </c>
      <c r="E26" s="109"/>
      <c r="F26" s="109"/>
      <c r="G26" s="109"/>
      <c r="H26" s="109"/>
      <c r="I26" s="109"/>
      <c r="J26" s="109"/>
      <c r="K26" s="109"/>
      <c r="L26" s="109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28"/>
      <c r="AL26" s="110" t="s">
        <v>103</v>
      </c>
    </row>
    <row r="27" spans="1:38" s="2" customFormat="1" ht="6" customHeight="1" x14ac:dyDescent="0.2">
      <c r="A27" s="7"/>
      <c r="B27" s="44" t="s">
        <v>6</v>
      </c>
      <c r="C27" s="43"/>
      <c r="D27" s="42"/>
      <c r="E27" s="29"/>
      <c r="F27" s="42"/>
      <c r="G27" s="29"/>
      <c r="H27" s="42"/>
      <c r="I27" s="28"/>
      <c r="J27" s="29"/>
      <c r="K27" s="42"/>
      <c r="L27" s="28"/>
      <c r="M27" s="42"/>
      <c r="N27" s="28"/>
      <c r="O27" s="42"/>
      <c r="P27" s="28"/>
      <c r="Q27" s="42"/>
      <c r="R27" s="28"/>
      <c r="S27" s="42"/>
      <c r="T27" s="28"/>
      <c r="U27" s="42"/>
      <c r="V27" s="28"/>
      <c r="W27" s="42"/>
      <c r="X27" s="28"/>
      <c r="Y27" s="42"/>
      <c r="Z27" s="28"/>
      <c r="AA27" s="42"/>
      <c r="AB27" s="28"/>
      <c r="AC27" s="42"/>
      <c r="AD27" s="28"/>
      <c r="AE27" s="42"/>
      <c r="AF27" s="28"/>
      <c r="AG27" s="42"/>
      <c r="AH27" s="28"/>
      <c r="AI27" s="42"/>
      <c r="AJ27" s="28"/>
      <c r="AK27" s="28"/>
      <c r="AL27" s="110"/>
    </row>
    <row r="28" spans="1:38" s="2" customFormat="1" x14ac:dyDescent="0.2">
      <c r="A28" s="7"/>
      <c r="B28" s="24" t="s">
        <v>36</v>
      </c>
      <c r="C28" s="43"/>
      <c r="D28" s="24" t="s">
        <v>38</v>
      </c>
      <c r="E28" s="6"/>
      <c r="F28" s="24" t="s">
        <v>35</v>
      </c>
      <c r="G28" s="5"/>
      <c r="H28" s="24" t="s">
        <v>0</v>
      </c>
      <c r="I28" s="6"/>
      <c r="J28" s="25"/>
      <c r="K28" s="105" t="str">
        <f>K$8</f>
        <v>Jan</v>
      </c>
      <c r="L28" s="6"/>
      <c r="M28" s="105" t="str">
        <f>M$8</f>
        <v>Feb</v>
      </c>
      <c r="N28" s="6"/>
      <c r="O28" s="105" t="str">
        <f>O$8</f>
        <v>Mar</v>
      </c>
      <c r="P28" s="6"/>
      <c r="Q28" s="105" t="str">
        <f>Q$8</f>
        <v>Apr</v>
      </c>
      <c r="R28" s="6"/>
      <c r="S28" s="105" t="str">
        <f>S$8</f>
        <v>May</v>
      </c>
      <c r="T28" s="6"/>
      <c r="U28" s="105" t="str">
        <f>U$8</f>
        <v>Jun</v>
      </c>
      <c r="V28" s="6"/>
      <c r="W28" s="105" t="str">
        <f>W$8</f>
        <v>Jul</v>
      </c>
      <c r="X28" s="6"/>
      <c r="Y28" s="105" t="str">
        <f>Y$8</f>
        <v>Aug</v>
      </c>
      <c r="Z28" s="6"/>
      <c r="AA28" s="105" t="str">
        <f>AA$8</f>
        <v>Sep</v>
      </c>
      <c r="AB28" s="6"/>
      <c r="AC28" s="105" t="str">
        <f>AC$8</f>
        <v>Oct</v>
      </c>
      <c r="AD28" s="6"/>
      <c r="AE28" s="105" t="str">
        <f>AE$8</f>
        <v>Nov</v>
      </c>
      <c r="AF28" s="6"/>
      <c r="AG28" s="105" t="str">
        <f>AG$8</f>
        <v>Dec</v>
      </c>
      <c r="AH28" s="6"/>
      <c r="AI28" s="105" t="s">
        <v>97</v>
      </c>
      <c r="AJ28" s="6"/>
      <c r="AK28" s="28"/>
      <c r="AL28" s="110"/>
    </row>
    <row r="29" spans="1:38" s="2" customFormat="1" ht="6" customHeight="1" x14ac:dyDescent="0.2">
      <c r="A29" s="7"/>
      <c r="B29" s="44" t="s">
        <v>6</v>
      </c>
      <c r="C29" s="43"/>
      <c r="D29" s="42"/>
      <c r="E29" s="29"/>
      <c r="F29" s="5"/>
      <c r="G29" s="5"/>
      <c r="H29" s="5"/>
      <c r="I29" s="5"/>
      <c r="J29" s="30"/>
      <c r="K29" s="42"/>
      <c r="L29" s="28"/>
      <c r="M29" s="42"/>
      <c r="N29" s="28"/>
      <c r="O29" s="42"/>
      <c r="P29" s="28"/>
      <c r="Q29" s="42"/>
      <c r="R29" s="28"/>
      <c r="S29" s="42"/>
      <c r="T29" s="28"/>
      <c r="U29" s="42"/>
      <c r="V29" s="28"/>
      <c r="W29" s="42"/>
      <c r="X29" s="28"/>
      <c r="Y29" s="42"/>
      <c r="Z29" s="28"/>
      <c r="AA29" s="42"/>
      <c r="AB29" s="28"/>
      <c r="AC29" s="42"/>
      <c r="AD29" s="28"/>
      <c r="AE29" s="42"/>
      <c r="AF29" s="28"/>
      <c r="AG29" s="42"/>
      <c r="AH29" s="28"/>
      <c r="AI29" s="42"/>
      <c r="AJ29" s="28"/>
      <c r="AK29" s="28"/>
      <c r="AL29" s="110"/>
    </row>
    <row r="30" spans="1:38" s="2" customFormat="1" x14ac:dyDescent="0.2">
      <c r="A30" s="7"/>
      <c r="B30" s="73" t="s">
        <v>40</v>
      </c>
      <c r="C30" s="3"/>
      <c r="D30" s="74">
        <f>'Questionnaire Data'!DF2</f>
        <v>0</v>
      </c>
      <c r="E30" s="40"/>
      <c r="F30" s="5"/>
      <c r="G30" s="5"/>
      <c r="H30" s="5"/>
      <c r="I30" s="51"/>
      <c r="J30" s="39"/>
      <c r="K30" s="74">
        <f>'Questionnaire Data'!DX2</f>
        <v>0</v>
      </c>
      <c r="L30" s="75"/>
      <c r="M30" s="74">
        <f t="shared" ref="M30:M33" si="24">K30</f>
        <v>0</v>
      </c>
      <c r="N30" s="75"/>
      <c r="O30" s="74">
        <f t="shared" ref="O30:O33" si="25">M30</f>
        <v>0</v>
      </c>
      <c r="P30" s="75"/>
      <c r="Q30" s="74">
        <f t="shared" ref="Q30:Q33" si="26">O30</f>
        <v>0</v>
      </c>
      <c r="R30" s="75"/>
      <c r="S30" s="74">
        <f t="shared" ref="S30:S33" si="27">Q30</f>
        <v>0</v>
      </c>
      <c r="T30" s="75"/>
      <c r="U30" s="74">
        <f t="shared" ref="U30:U33" si="28">S30</f>
        <v>0</v>
      </c>
      <c r="V30" s="75"/>
      <c r="W30" s="74">
        <f t="shared" ref="W30:W33" si="29">U30</f>
        <v>0</v>
      </c>
      <c r="X30" s="75"/>
      <c r="Y30" s="74">
        <f t="shared" ref="Y30:Y33" si="30">W30</f>
        <v>0</v>
      </c>
      <c r="Z30" s="75"/>
      <c r="AA30" s="74">
        <f t="shared" ref="AA30:AA33" si="31">Y30</f>
        <v>0</v>
      </c>
      <c r="AB30" s="75"/>
      <c r="AC30" s="74">
        <f t="shared" ref="AC30:AC33" si="32">AA30</f>
        <v>0</v>
      </c>
      <c r="AD30" s="75"/>
      <c r="AE30" s="74">
        <f t="shared" ref="AE30:AE33" si="33">AC30</f>
        <v>0</v>
      </c>
      <c r="AF30" s="75"/>
      <c r="AG30" s="74">
        <f t="shared" ref="AG30:AG33" si="34">AE30</f>
        <v>0</v>
      </c>
      <c r="AH30" s="75"/>
      <c r="AI30" s="107">
        <f t="shared" ref="AI30:AI33" si="35">SUM(K30:AG30)</f>
        <v>0</v>
      </c>
      <c r="AJ30" s="75"/>
      <c r="AK30" s="28"/>
      <c r="AL30" s="81"/>
    </row>
    <row r="31" spans="1:38" s="2" customFormat="1" x14ac:dyDescent="0.2">
      <c r="A31" s="7"/>
      <c r="B31" s="73" t="s">
        <v>10</v>
      </c>
      <c r="C31" s="3"/>
      <c r="D31" s="74">
        <f>'Questionnaire Data'!DG2</f>
        <v>0</v>
      </c>
      <c r="E31" s="40"/>
      <c r="F31" s="5"/>
      <c r="G31" s="5"/>
      <c r="H31" s="5"/>
      <c r="I31" s="51"/>
      <c r="J31" s="39"/>
      <c r="K31" s="74">
        <f>'Questionnaire Data'!EA2</f>
        <v>0</v>
      </c>
      <c r="L31" s="75"/>
      <c r="M31" s="74">
        <f t="shared" si="24"/>
        <v>0</v>
      </c>
      <c r="N31" s="75"/>
      <c r="O31" s="74">
        <f t="shared" si="25"/>
        <v>0</v>
      </c>
      <c r="P31" s="75"/>
      <c r="Q31" s="74">
        <f t="shared" si="26"/>
        <v>0</v>
      </c>
      <c r="R31" s="75"/>
      <c r="S31" s="74">
        <f t="shared" si="27"/>
        <v>0</v>
      </c>
      <c r="T31" s="75"/>
      <c r="U31" s="74">
        <f t="shared" si="28"/>
        <v>0</v>
      </c>
      <c r="V31" s="75"/>
      <c r="W31" s="74">
        <f t="shared" si="29"/>
        <v>0</v>
      </c>
      <c r="X31" s="75"/>
      <c r="Y31" s="74">
        <f t="shared" si="30"/>
        <v>0</v>
      </c>
      <c r="Z31" s="75"/>
      <c r="AA31" s="74">
        <f t="shared" si="31"/>
        <v>0</v>
      </c>
      <c r="AB31" s="75"/>
      <c r="AC31" s="74">
        <f t="shared" si="32"/>
        <v>0</v>
      </c>
      <c r="AD31" s="75"/>
      <c r="AE31" s="74">
        <f t="shared" si="33"/>
        <v>0</v>
      </c>
      <c r="AF31" s="75"/>
      <c r="AG31" s="74">
        <f t="shared" si="34"/>
        <v>0</v>
      </c>
      <c r="AH31" s="75"/>
      <c r="AI31" s="107">
        <f t="shared" si="35"/>
        <v>0</v>
      </c>
      <c r="AJ31" s="75"/>
      <c r="AK31" s="28"/>
      <c r="AL31" s="81" t="s">
        <v>28</v>
      </c>
    </row>
    <row r="32" spans="1:38" s="2" customFormat="1" x14ac:dyDescent="0.2">
      <c r="A32" s="7"/>
      <c r="B32" s="73" t="s">
        <v>37</v>
      </c>
      <c r="C32" s="3"/>
      <c r="D32" s="74">
        <f>'Questionnaire Data'!DI2</f>
        <v>0</v>
      </c>
      <c r="E32" s="40"/>
      <c r="F32" s="5"/>
      <c r="G32" s="5"/>
      <c r="H32" s="5"/>
      <c r="I32" s="51"/>
      <c r="J32" s="39"/>
      <c r="K32" s="74">
        <f>'Questionnaire Data'!DZ2</f>
        <v>0</v>
      </c>
      <c r="L32" s="75"/>
      <c r="M32" s="74">
        <f t="shared" si="24"/>
        <v>0</v>
      </c>
      <c r="N32" s="75"/>
      <c r="O32" s="74">
        <f t="shared" si="25"/>
        <v>0</v>
      </c>
      <c r="P32" s="75"/>
      <c r="Q32" s="74">
        <f t="shared" si="26"/>
        <v>0</v>
      </c>
      <c r="R32" s="75"/>
      <c r="S32" s="74">
        <f t="shared" si="27"/>
        <v>0</v>
      </c>
      <c r="T32" s="75"/>
      <c r="U32" s="74">
        <f t="shared" si="28"/>
        <v>0</v>
      </c>
      <c r="V32" s="75"/>
      <c r="W32" s="74">
        <f t="shared" si="29"/>
        <v>0</v>
      </c>
      <c r="X32" s="75"/>
      <c r="Y32" s="74">
        <f t="shared" si="30"/>
        <v>0</v>
      </c>
      <c r="Z32" s="75"/>
      <c r="AA32" s="74">
        <f t="shared" si="31"/>
        <v>0</v>
      </c>
      <c r="AB32" s="75"/>
      <c r="AC32" s="74">
        <f t="shared" si="32"/>
        <v>0</v>
      </c>
      <c r="AD32" s="75"/>
      <c r="AE32" s="74">
        <f t="shared" si="33"/>
        <v>0</v>
      </c>
      <c r="AF32" s="75"/>
      <c r="AG32" s="74">
        <f t="shared" si="34"/>
        <v>0</v>
      </c>
      <c r="AH32" s="75"/>
      <c r="AI32" s="107">
        <f t="shared" si="35"/>
        <v>0</v>
      </c>
      <c r="AJ32" s="75"/>
      <c r="AK32" s="28"/>
      <c r="AL32" s="81" t="s">
        <v>28</v>
      </c>
    </row>
    <row r="33" spans="1:38" s="2" customFormat="1" x14ac:dyDescent="0.2">
      <c r="A33" s="7"/>
      <c r="B33" s="73" t="s">
        <v>11</v>
      </c>
      <c r="C33" s="3"/>
      <c r="D33" s="74">
        <f>'Questionnaire Data'!DH2</f>
        <v>0</v>
      </c>
      <c r="E33" s="40"/>
      <c r="F33" s="5"/>
      <c r="G33" s="5"/>
      <c r="H33" s="5"/>
      <c r="I33" s="51"/>
      <c r="J33" s="39"/>
      <c r="K33" s="74">
        <f>'Questionnaire Data'!EB2</f>
        <v>0</v>
      </c>
      <c r="L33" s="75"/>
      <c r="M33" s="74">
        <f t="shared" si="24"/>
        <v>0</v>
      </c>
      <c r="N33" s="75"/>
      <c r="O33" s="74">
        <f t="shared" si="25"/>
        <v>0</v>
      </c>
      <c r="P33" s="75"/>
      <c r="Q33" s="74">
        <f t="shared" si="26"/>
        <v>0</v>
      </c>
      <c r="R33" s="75"/>
      <c r="S33" s="74">
        <f t="shared" si="27"/>
        <v>0</v>
      </c>
      <c r="T33" s="75"/>
      <c r="U33" s="74">
        <f t="shared" si="28"/>
        <v>0</v>
      </c>
      <c r="V33" s="75"/>
      <c r="W33" s="74">
        <f t="shared" si="29"/>
        <v>0</v>
      </c>
      <c r="X33" s="75"/>
      <c r="Y33" s="74">
        <f t="shared" si="30"/>
        <v>0</v>
      </c>
      <c r="Z33" s="75"/>
      <c r="AA33" s="74">
        <f t="shared" si="31"/>
        <v>0</v>
      </c>
      <c r="AB33" s="75"/>
      <c r="AC33" s="74">
        <f t="shared" si="32"/>
        <v>0</v>
      </c>
      <c r="AD33" s="75"/>
      <c r="AE33" s="74">
        <f t="shared" si="33"/>
        <v>0</v>
      </c>
      <c r="AF33" s="75"/>
      <c r="AG33" s="74">
        <f t="shared" si="34"/>
        <v>0</v>
      </c>
      <c r="AH33" s="75"/>
      <c r="AI33" s="107">
        <f t="shared" si="35"/>
        <v>0</v>
      </c>
      <c r="AJ33" s="75"/>
      <c r="AK33" s="28"/>
      <c r="AL33" s="81"/>
    </row>
    <row r="34" spans="1:38" s="2" customFormat="1" x14ac:dyDescent="0.2">
      <c r="A34" s="7"/>
      <c r="B34" s="73" t="s">
        <v>80</v>
      </c>
      <c r="C34" s="3"/>
      <c r="D34" s="74">
        <f>'Questionnaire Data'!DJ2</f>
        <v>0</v>
      </c>
      <c r="E34" s="40"/>
      <c r="F34" s="5"/>
      <c r="G34" s="5"/>
      <c r="H34" s="5"/>
      <c r="I34" s="51"/>
      <c r="J34" s="39"/>
      <c r="K34" s="5"/>
      <c r="L34" s="75"/>
      <c r="M34" s="5"/>
      <c r="N34" s="75"/>
      <c r="O34" s="5"/>
      <c r="P34" s="75"/>
      <c r="Q34" s="5"/>
      <c r="R34" s="75"/>
      <c r="S34" s="5"/>
      <c r="T34" s="75"/>
      <c r="U34" s="5"/>
      <c r="V34" s="75"/>
      <c r="W34" s="5"/>
      <c r="X34" s="75"/>
      <c r="Y34" s="5"/>
      <c r="Z34" s="75"/>
      <c r="AA34" s="5"/>
      <c r="AB34" s="75"/>
      <c r="AC34" s="5"/>
      <c r="AD34" s="75"/>
      <c r="AE34" s="5"/>
      <c r="AF34" s="75"/>
      <c r="AG34" s="5"/>
      <c r="AH34" s="75"/>
      <c r="AI34" s="5"/>
      <c r="AJ34" s="75"/>
      <c r="AK34" s="28"/>
      <c r="AL34" s="81" t="s">
        <v>107</v>
      </c>
    </row>
    <row r="35" spans="1:38" s="2" customFormat="1" ht="6" customHeight="1" thickBot="1" x14ac:dyDescent="0.25">
      <c r="A35" s="7"/>
      <c r="B35" s="2" t="s">
        <v>6</v>
      </c>
      <c r="C35" s="3"/>
      <c r="D35" s="33"/>
      <c r="E35" s="35"/>
      <c r="F35" s="33"/>
      <c r="G35" s="35"/>
      <c r="H35" s="33"/>
      <c r="I35" s="32"/>
      <c r="J35" s="34"/>
      <c r="K35" s="33"/>
      <c r="L35" s="32"/>
      <c r="M35" s="33"/>
      <c r="N35" s="32"/>
      <c r="O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2"/>
      <c r="AA35" s="33"/>
      <c r="AB35" s="32"/>
      <c r="AC35" s="33"/>
      <c r="AD35" s="32"/>
      <c r="AE35" s="33"/>
      <c r="AF35" s="32"/>
      <c r="AG35" s="33"/>
      <c r="AH35" s="32"/>
      <c r="AI35" s="33"/>
      <c r="AJ35" s="32"/>
      <c r="AK35" s="32"/>
      <c r="AL35" s="81"/>
    </row>
    <row r="36" spans="1:38" s="2" customFormat="1" ht="17" thickBot="1" x14ac:dyDescent="0.25">
      <c r="A36" s="7"/>
      <c r="B36" s="14" t="s">
        <v>12</v>
      </c>
      <c r="C36" s="13"/>
      <c r="D36" s="31">
        <f>SUM(D30:D34)</f>
        <v>0</v>
      </c>
      <c r="E36" s="29"/>
      <c r="F36" s="5"/>
      <c r="G36" s="29"/>
      <c r="H36" s="5"/>
      <c r="I36" s="49"/>
      <c r="J36" s="30"/>
      <c r="K36" s="31">
        <f>SUM(K30:K34)</f>
        <v>0</v>
      </c>
      <c r="L36" s="19"/>
      <c r="M36" s="31">
        <f>SUM(M30:M34)</f>
        <v>0</v>
      </c>
      <c r="N36" s="19"/>
      <c r="O36" s="31">
        <f>SUM(O30:O34)</f>
        <v>0</v>
      </c>
      <c r="P36" s="19"/>
      <c r="Q36" s="31">
        <f>SUM(Q30:Q34)</f>
        <v>0</v>
      </c>
      <c r="R36" s="19"/>
      <c r="S36" s="31">
        <f>SUM(S30:S34)</f>
        <v>0</v>
      </c>
      <c r="T36" s="19"/>
      <c r="U36" s="31">
        <f>SUM(U30:U34)</f>
        <v>0</v>
      </c>
      <c r="V36" s="19"/>
      <c r="W36" s="31">
        <f>SUM(W30:W34)</f>
        <v>0</v>
      </c>
      <c r="X36" s="19"/>
      <c r="Y36" s="31">
        <f>SUM(Y30:Y34)</f>
        <v>0</v>
      </c>
      <c r="Z36" s="19"/>
      <c r="AA36" s="31">
        <f>SUM(AA30:AA34)</f>
        <v>0</v>
      </c>
      <c r="AB36" s="19"/>
      <c r="AC36" s="31">
        <f>SUM(AC30:AC34)</f>
        <v>0</v>
      </c>
      <c r="AD36" s="19"/>
      <c r="AE36" s="31">
        <f>SUM(AE30:AE34)</f>
        <v>0</v>
      </c>
      <c r="AF36" s="19"/>
      <c r="AG36" s="31">
        <f>SUM(AG30:AG34)</f>
        <v>0</v>
      </c>
      <c r="AH36" s="19"/>
      <c r="AI36" s="31">
        <f>SUM(AI30:AI34)</f>
        <v>0</v>
      </c>
      <c r="AJ36" s="19"/>
      <c r="AK36" s="28"/>
      <c r="AL36" s="81"/>
    </row>
    <row r="37" spans="1:38" s="2" customFormat="1" ht="6" customHeight="1" thickTop="1" x14ac:dyDescent="0.2">
      <c r="A37" s="7"/>
      <c r="B37" s="37" t="s">
        <v>6</v>
      </c>
      <c r="C37" s="36"/>
      <c r="D37" s="42"/>
      <c r="E37" s="29"/>
      <c r="F37" s="42"/>
      <c r="G37" s="29"/>
      <c r="H37" s="42"/>
      <c r="I37" s="28"/>
      <c r="J37" s="29"/>
      <c r="K37" s="42"/>
      <c r="L37" s="28"/>
      <c r="M37" s="42"/>
      <c r="N37" s="28"/>
      <c r="O37" s="42"/>
      <c r="P37" s="28"/>
      <c r="Q37" s="42"/>
      <c r="R37" s="28"/>
      <c r="S37" s="42"/>
      <c r="T37" s="28"/>
      <c r="U37" s="42"/>
      <c r="V37" s="28"/>
      <c r="W37" s="42"/>
      <c r="X37" s="28"/>
      <c r="Y37" s="42"/>
      <c r="Z37" s="28"/>
      <c r="AA37" s="42"/>
      <c r="AB37" s="28"/>
      <c r="AC37" s="42"/>
      <c r="AD37" s="28"/>
      <c r="AE37" s="42"/>
      <c r="AF37" s="28"/>
      <c r="AG37" s="42"/>
      <c r="AH37" s="28"/>
      <c r="AI37" s="42"/>
      <c r="AJ37" s="28"/>
      <c r="AK37" s="28"/>
      <c r="AL37" s="72"/>
    </row>
    <row r="38" spans="1:38" s="2" customFormat="1" ht="15" customHeight="1" x14ac:dyDescent="0.2">
      <c r="A38" s="7"/>
      <c r="B38" s="2" t="s">
        <v>6</v>
      </c>
      <c r="C38" s="27"/>
      <c r="D38" s="109" t="s">
        <v>94</v>
      </c>
      <c r="E38" s="109"/>
      <c r="F38" s="109"/>
      <c r="G38" s="109"/>
      <c r="H38" s="109"/>
      <c r="I38" s="109"/>
      <c r="J38" s="109"/>
      <c r="K38" s="109"/>
      <c r="L38" s="109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28"/>
      <c r="AL38" s="110" t="s">
        <v>104</v>
      </c>
    </row>
    <row r="39" spans="1:38" s="2" customFormat="1" ht="6" customHeight="1" x14ac:dyDescent="0.2">
      <c r="A39" s="7"/>
      <c r="B39" s="44" t="s">
        <v>6</v>
      </c>
      <c r="C39" s="43"/>
      <c r="D39" s="42"/>
      <c r="E39" s="29"/>
      <c r="F39" s="42"/>
      <c r="G39" s="29"/>
      <c r="H39" s="42"/>
      <c r="I39" s="28"/>
      <c r="J39" s="29"/>
      <c r="K39" s="42"/>
      <c r="L39" s="28"/>
      <c r="M39" s="42"/>
      <c r="N39" s="28"/>
      <c r="O39" s="42"/>
      <c r="P39" s="28"/>
      <c r="Q39" s="42"/>
      <c r="R39" s="28"/>
      <c r="S39" s="42"/>
      <c r="T39" s="28"/>
      <c r="U39" s="42"/>
      <c r="V39" s="28"/>
      <c r="W39" s="42"/>
      <c r="X39" s="28"/>
      <c r="Y39" s="42"/>
      <c r="Z39" s="28"/>
      <c r="AA39" s="42"/>
      <c r="AB39" s="28"/>
      <c r="AC39" s="42"/>
      <c r="AD39" s="28"/>
      <c r="AE39" s="42"/>
      <c r="AF39" s="28"/>
      <c r="AG39" s="42"/>
      <c r="AH39" s="28"/>
      <c r="AI39" s="42"/>
      <c r="AJ39" s="28"/>
      <c r="AK39" s="28"/>
      <c r="AL39" s="110"/>
    </row>
    <row r="40" spans="1:38" s="2" customFormat="1" x14ac:dyDescent="0.2">
      <c r="A40" s="7"/>
      <c r="B40" s="24" t="s">
        <v>36</v>
      </c>
      <c r="C40" s="43"/>
      <c r="D40" s="24" t="s">
        <v>38</v>
      </c>
      <c r="E40" s="6"/>
      <c r="F40" s="24" t="s">
        <v>35</v>
      </c>
      <c r="G40" s="5"/>
      <c r="H40" s="24" t="s">
        <v>0</v>
      </c>
      <c r="I40" s="6"/>
      <c r="J40" s="25"/>
      <c r="K40" s="105" t="str">
        <f>K$8</f>
        <v>Jan</v>
      </c>
      <c r="L40" s="6"/>
      <c r="M40" s="105" t="str">
        <f>M$8</f>
        <v>Feb</v>
      </c>
      <c r="N40" s="6"/>
      <c r="O40" s="105" t="str">
        <f>O$8</f>
        <v>Mar</v>
      </c>
      <c r="P40" s="6"/>
      <c r="Q40" s="105" t="str">
        <f>Q$8</f>
        <v>Apr</v>
      </c>
      <c r="R40" s="6"/>
      <c r="S40" s="105" t="str">
        <f>S$8</f>
        <v>May</v>
      </c>
      <c r="T40" s="6"/>
      <c r="U40" s="105" t="str">
        <f>U$8</f>
        <v>Jun</v>
      </c>
      <c r="V40" s="6"/>
      <c r="W40" s="105" t="str">
        <f>W$8</f>
        <v>Jul</v>
      </c>
      <c r="X40" s="6"/>
      <c r="Y40" s="105" t="str">
        <f>Y$8</f>
        <v>Aug</v>
      </c>
      <c r="Z40" s="6"/>
      <c r="AA40" s="105" t="str">
        <f>AA$8</f>
        <v>Sep</v>
      </c>
      <c r="AB40" s="6"/>
      <c r="AC40" s="105" t="str">
        <f>AC$8</f>
        <v>Oct</v>
      </c>
      <c r="AD40" s="6"/>
      <c r="AE40" s="105" t="str">
        <f>AE$8</f>
        <v>Nov</v>
      </c>
      <c r="AF40" s="6"/>
      <c r="AG40" s="105" t="str">
        <f>AG$8</f>
        <v>Dec</v>
      </c>
      <c r="AH40" s="6"/>
      <c r="AI40" s="105" t="s">
        <v>97</v>
      </c>
      <c r="AJ40" s="6"/>
      <c r="AK40" s="28"/>
      <c r="AL40" s="110"/>
    </row>
    <row r="41" spans="1:38" s="2" customFormat="1" ht="6" customHeight="1" x14ac:dyDescent="0.2">
      <c r="A41" s="7"/>
      <c r="B41" s="44" t="s">
        <v>6</v>
      </c>
      <c r="C41" s="43"/>
      <c r="D41" s="42"/>
      <c r="E41" s="29"/>
      <c r="F41" s="42"/>
      <c r="G41" s="29"/>
      <c r="H41" s="42"/>
      <c r="I41" s="28"/>
      <c r="J41" s="30"/>
      <c r="K41" s="42"/>
      <c r="L41" s="28"/>
      <c r="M41" s="42"/>
      <c r="N41" s="28"/>
      <c r="O41" s="42"/>
      <c r="P41" s="28"/>
      <c r="Q41" s="42"/>
      <c r="R41" s="28"/>
      <c r="S41" s="42"/>
      <c r="T41" s="28"/>
      <c r="U41" s="42"/>
      <c r="V41" s="28"/>
      <c r="W41" s="42"/>
      <c r="X41" s="28"/>
      <c r="Y41" s="42"/>
      <c r="Z41" s="28"/>
      <c r="AA41" s="42"/>
      <c r="AB41" s="28"/>
      <c r="AC41" s="42"/>
      <c r="AD41" s="28"/>
      <c r="AE41" s="42"/>
      <c r="AF41" s="28"/>
      <c r="AG41" s="42"/>
      <c r="AH41" s="28"/>
      <c r="AI41" s="42"/>
      <c r="AJ41" s="28"/>
      <c r="AK41" s="28"/>
      <c r="AL41" s="110"/>
    </row>
    <row r="42" spans="1:38" s="2" customFormat="1" ht="15" customHeight="1" x14ac:dyDescent="0.2">
      <c r="A42" s="55"/>
      <c r="B42" s="73" t="str">
        <f>IF(LEN('Questionnaire Data'!Y2)&gt;0,'Questionnaire Data'!Y2,"Auto Loan 1")</f>
        <v>Auto Loan 1</v>
      </c>
      <c r="C42" s="52"/>
      <c r="D42" s="74">
        <f>'Questionnaire Data'!AA2</f>
        <v>0</v>
      </c>
      <c r="E42" s="40"/>
      <c r="F42" s="74">
        <f>'Questionnaire Data'!Z2</f>
        <v>0</v>
      </c>
      <c r="G42" s="40"/>
      <c r="H42" s="76">
        <f>'Questionnaire Data'!AB2/100</f>
        <v>0</v>
      </c>
      <c r="I42" s="51"/>
      <c r="J42" s="39"/>
      <c r="K42" s="74">
        <f>'Questionnaire Data'!AC2</f>
        <v>0</v>
      </c>
      <c r="L42" s="75"/>
      <c r="M42" s="74">
        <f t="shared" ref="M42:M53" si="36">K42</f>
        <v>0</v>
      </c>
      <c r="N42" s="75"/>
      <c r="O42" s="74">
        <f t="shared" ref="O42:O53" si="37">M42</f>
        <v>0</v>
      </c>
      <c r="P42" s="75"/>
      <c r="Q42" s="74">
        <f t="shared" ref="Q42:Q53" si="38">O42</f>
        <v>0</v>
      </c>
      <c r="R42" s="75"/>
      <c r="S42" s="74">
        <f t="shared" ref="S42:S53" si="39">Q42</f>
        <v>0</v>
      </c>
      <c r="T42" s="75"/>
      <c r="U42" s="74">
        <f t="shared" ref="U42:U53" si="40">S42</f>
        <v>0</v>
      </c>
      <c r="V42" s="75"/>
      <c r="W42" s="74">
        <f t="shared" ref="W42:W53" si="41">U42</f>
        <v>0</v>
      </c>
      <c r="X42" s="75"/>
      <c r="Y42" s="74">
        <f t="shared" ref="Y42:Y53" si="42">W42</f>
        <v>0</v>
      </c>
      <c r="Z42" s="75"/>
      <c r="AA42" s="74">
        <f t="shared" ref="AA42:AA53" si="43">Y42</f>
        <v>0</v>
      </c>
      <c r="AB42" s="75"/>
      <c r="AC42" s="74">
        <f t="shared" ref="AC42:AC53" si="44">AA42</f>
        <v>0</v>
      </c>
      <c r="AD42" s="75"/>
      <c r="AE42" s="74">
        <f t="shared" ref="AE42:AE53" si="45">AC42</f>
        <v>0</v>
      </c>
      <c r="AF42" s="75"/>
      <c r="AG42" s="74">
        <f t="shared" ref="AG42:AG53" si="46">AE42</f>
        <v>0</v>
      </c>
      <c r="AH42" s="75"/>
      <c r="AI42" s="107">
        <f t="shared" ref="AI42:AI53" si="47">SUM(K42:AG42)</f>
        <v>0</v>
      </c>
      <c r="AJ42" s="75"/>
      <c r="AK42" s="52"/>
      <c r="AL42" s="81"/>
    </row>
    <row r="43" spans="1:38" s="2" customFormat="1" x14ac:dyDescent="0.2">
      <c r="A43" s="55"/>
      <c r="B43" s="73" t="str">
        <f>IF(LEN('Questionnaire Data'!AE2)&gt;0,'Questionnaire Data'!AE2,"Auto Loan 2")</f>
        <v>Auto Loan 2</v>
      </c>
      <c r="C43" s="52"/>
      <c r="D43" s="74">
        <f>'Questionnaire Data'!AG2</f>
        <v>0</v>
      </c>
      <c r="E43" s="40"/>
      <c r="F43" s="74">
        <f>'Questionnaire Data'!AF2</f>
        <v>0</v>
      </c>
      <c r="G43" s="40"/>
      <c r="H43" s="76">
        <f>'Questionnaire Data'!AH2/100</f>
        <v>0</v>
      </c>
      <c r="I43" s="51"/>
      <c r="J43" s="39"/>
      <c r="K43" s="74">
        <f>'Questionnaire Data'!AI2</f>
        <v>0</v>
      </c>
      <c r="L43" s="75"/>
      <c r="M43" s="74">
        <f t="shared" si="36"/>
        <v>0</v>
      </c>
      <c r="N43" s="75"/>
      <c r="O43" s="74">
        <f t="shared" si="37"/>
        <v>0</v>
      </c>
      <c r="P43" s="75"/>
      <c r="Q43" s="74">
        <f t="shared" si="38"/>
        <v>0</v>
      </c>
      <c r="R43" s="75"/>
      <c r="S43" s="74">
        <f t="shared" si="39"/>
        <v>0</v>
      </c>
      <c r="T43" s="75"/>
      <c r="U43" s="74">
        <f t="shared" si="40"/>
        <v>0</v>
      </c>
      <c r="V43" s="75"/>
      <c r="W43" s="74">
        <f t="shared" si="41"/>
        <v>0</v>
      </c>
      <c r="X43" s="75"/>
      <c r="Y43" s="74">
        <f t="shared" si="42"/>
        <v>0</v>
      </c>
      <c r="Z43" s="75"/>
      <c r="AA43" s="74">
        <f t="shared" si="43"/>
        <v>0</v>
      </c>
      <c r="AB43" s="75"/>
      <c r="AC43" s="74">
        <f t="shared" si="44"/>
        <v>0</v>
      </c>
      <c r="AD43" s="75"/>
      <c r="AE43" s="74">
        <f t="shared" si="45"/>
        <v>0</v>
      </c>
      <c r="AF43" s="75"/>
      <c r="AG43" s="74">
        <f t="shared" si="46"/>
        <v>0</v>
      </c>
      <c r="AH43" s="75"/>
      <c r="AI43" s="107">
        <f t="shared" si="47"/>
        <v>0</v>
      </c>
      <c r="AJ43" s="75"/>
      <c r="AK43" s="52"/>
      <c r="AL43" s="81"/>
    </row>
    <row r="44" spans="1:38" s="2" customFormat="1" x14ac:dyDescent="0.2">
      <c r="A44" s="55"/>
      <c r="B44" s="73" t="str">
        <f>IF(LEN('Questionnaire Data'!AY2)&gt;0,'Questionnaire Data'!AY2,"Credit Card 1")</f>
        <v>Credit Card 1</v>
      </c>
      <c r="C44" s="52"/>
      <c r="D44" s="38"/>
      <c r="E44" s="40"/>
      <c r="F44" s="74">
        <f>'Questionnaire Data'!AZ2</f>
        <v>0</v>
      </c>
      <c r="G44" s="40"/>
      <c r="H44" s="76">
        <f>'Questionnaire Data'!BA2/100</f>
        <v>0</v>
      </c>
      <c r="I44" s="51"/>
      <c r="J44" s="53"/>
      <c r="K44" s="74">
        <f>'Questionnaire Data'!BB2</f>
        <v>0</v>
      </c>
      <c r="L44" s="75"/>
      <c r="M44" s="74">
        <f t="shared" si="36"/>
        <v>0</v>
      </c>
      <c r="N44" s="75"/>
      <c r="O44" s="74">
        <f t="shared" si="37"/>
        <v>0</v>
      </c>
      <c r="P44" s="75"/>
      <c r="Q44" s="74">
        <f t="shared" si="38"/>
        <v>0</v>
      </c>
      <c r="R44" s="75"/>
      <c r="S44" s="74">
        <f t="shared" si="39"/>
        <v>0</v>
      </c>
      <c r="T44" s="75"/>
      <c r="U44" s="74">
        <f t="shared" si="40"/>
        <v>0</v>
      </c>
      <c r="V44" s="75"/>
      <c r="W44" s="74">
        <f t="shared" si="41"/>
        <v>0</v>
      </c>
      <c r="X44" s="75"/>
      <c r="Y44" s="74">
        <f t="shared" si="42"/>
        <v>0</v>
      </c>
      <c r="Z44" s="75"/>
      <c r="AA44" s="74">
        <f t="shared" si="43"/>
        <v>0</v>
      </c>
      <c r="AB44" s="75"/>
      <c r="AC44" s="74">
        <f t="shared" si="44"/>
        <v>0</v>
      </c>
      <c r="AD44" s="75"/>
      <c r="AE44" s="74">
        <f t="shared" si="45"/>
        <v>0</v>
      </c>
      <c r="AF44" s="75"/>
      <c r="AG44" s="74">
        <f t="shared" si="46"/>
        <v>0</v>
      </c>
      <c r="AH44" s="75"/>
      <c r="AI44" s="107">
        <f t="shared" si="47"/>
        <v>0</v>
      </c>
      <c r="AJ44" s="75"/>
      <c r="AK44" s="52"/>
      <c r="AL44" s="81"/>
    </row>
    <row r="45" spans="1:38" s="2" customFormat="1" x14ac:dyDescent="0.2">
      <c r="A45" s="56"/>
      <c r="B45" s="73" t="str">
        <f>IF(LEN('Questionnaire Data'!BE2)&gt;0,'Questionnaire Data'!BE2,"Credit Card 2")</f>
        <v>Credit Card 2</v>
      </c>
      <c r="C45" s="52"/>
      <c r="D45" s="38"/>
      <c r="E45" s="40"/>
      <c r="F45" s="74">
        <f>'Questionnaire Data'!BF2</f>
        <v>0</v>
      </c>
      <c r="G45" s="40"/>
      <c r="H45" s="76">
        <f>'Questionnaire Data'!BG2/100</f>
        <v>0</v>
      </c>
      <c r="I45" s="51"/>
      <c r="J45" s="53"/>
      <c r="K45" s="74">
        <f>'Questionnaire Data'!BH2</f>
        <v>0</v>
      </c>
      <c r="L45" s="75"/>
      <c r="M45" s="74">
        <f t="shared" si="36"/>
        <v>0</v>
      </c>
      <c r="N45" s="75"/>
      <c r="O45" s="74">
        <f t="shared" si="37"/>
        <v>0</v>
      </c>
      <c r="P45" s="75"/>
      <c r="Q45" s="74">
        <f t="shared" si="38"/>
        <v>0</v>
      </c>
      <c r="R45" s="75"/>
      <c r="S45" s="74">
        <f t="shared" si="39"/>
        <v>0</v>
      </c>
      <c r="T45" s="75"/>
      <c r="U45" s="74">
        <f t="shared" si="40"/>
        <v>0</v>
      </c>
      <c r="V45" s="75"/>
      <c r="W45" s="74">
        <f t="shared" si="41"/>
        <v>0</v>
      </c>
      <c r="X45" s="75"/>
      <c r="Y45" s="74">
        <f t="shared" si="42"/>
        <v>0</v>
      </c>
      <c r="Z45" s="75"/>
      <c r="AA45" s="74">
        <f t="shared" si="43"/>
        <v>0</v>
      </c>
      <c r="AB45" s="75"/>
      <c r="AC45" s="74">
        <f t="shared" si="44"/>
        <v>0</v>
      </c>
      <c r="AD45" s="75"/>
      <c r="AE45" s="74">
        <f t="shared" si="45"/>
        <v>0</v>
      </c>
      <c r="AF45" s="75"/>
      <c r="AG45" s="74">
        <f t="shared" si="46"/>
        <v>0</v>
      </c>
      <c r="AH45" s="75"/>
      <c r="AI45" s="107">
        <f t="shared" si="47"/>
        <v>0</v>
      </c>
      <c r="AJ45" s="75"/>
      <c r="AK45" s="52"/>
      <c r="AL45" s="81"/>
    </row>
    <row r="46" spans="1:38" s="2" customFormat="1" x14ac:dyDescent="0.2">
      <c r="A46" s="55"/>
      <c r="B46" s="73" t="str">
        <f>IF(LEN('Questionnaire Data'!BK2)&gt;0,'Questionnaire Data'!BK2,"Credit Card 3")</f>
        <v>Credit Card 3</v>
      </c>
      <c r="C46" s="52"/>
      <c r="D46" s="38"/>
      <c r="E46" s="40"/>
      <c r="F46" s="74">
        <f>'Questionnaire Data'!BL2</f>
        <v>0</v>
      </c>
      <c r="G46" s="40"/>
      <c r="H46" s="76">
        <f>'Questionnaire Data'!BM2/100</f>
        <v>0</v>
      </c>
      <c r="I46" s="51"/>
      <c r="J46" s="53"/>
      <c r="K46" s="74">
        <f>'Questionnaire Data'!BN2</f>
        <v>0</v>
      </c>
      <c r="L46" s="75"/>
      <c r="M46" s="74">
        <f t="shared" si="36"/>
        <v>0</v>
      </c>
      <c r="N46" s="75"/>
      <c r="O46" s="74">
        <f t="shared" si="37"/>
        <v>0</v>
      </c>
      <c r="P46" s="75"/>
      <c r="Q46" s="74">
        <f t="shared" si="38"/>
        <v>0</v>
      </c>
      <c r="R46" s="75"/>
      <c r="S46" s="74">
        <f t="shared" si="39"/>
        <v>0</v>
      </c>
      <c r="T46" s="75"/>
      <c r="U46" s="74">
        <f t="shared" si="40"/>
        <v>0</v>
      </c>
      <c r="V46" s="75"/>
      <c r="W46" s="74">
        <f t="shared" si="41"/>
        <v>0</v>
      </c>
      <c r="X46" s="75"/>
      <c r="Y46" s="74">
        <f t="shared" si="42"/>
        <v>0</v>
      </c>
      <c r="Z46" s="75"/>
      <c r="AA46" s="74">
        <f t="shared" si="43"/>
        <v>0</v>
      </c>
      <c r="AB46" s="75"/>
      <c r="AC46" s="74">
        <f t="shared" si="44"/>
        <v>0</v>
      </c>
      <c r="AD46" s="75"/>
      <c r="AE46" s="74">
        <f t="shared" si="45"/>
        <v>0</v>
      </c>
      <c r="AF46" s="75"/>
      <c r="AG46" s="74">
        <f t="shared" si="46"/>
        <v>0</v>
      </c>
      <c r="AH46" s="75"/>
      <c r="AI46" s="107">
        <f t="shared" si="47"/>
        <v>0</v>
      </c>
      <c r="AJ46" s="75"/>
      <c r="AK46" s="52"/>
      <c r="AL46" s="81"/>
    </row>
    <row r="47" spans="1:38" s="2" customFormat="1" x14ac:dyDescent="0.2">
      <c r="A47" s="55"/>
      <c r="B47" s="73" t="str">
        <f>IF(LEN('Questionnaire Data'!BQ2)&gt;0,'Questionnaire Data'!BQ2,"All Other Credit Cards")</f>
        <v>All Other Credit Cards</v>
      </c>
      <c r="C47" s="52"/>
      <c r="D47" s="38"/>
      <c r="E47" s="40"/>
      <c r="F47" s="74">
        <f>'Questionnaire Data'!BR2</f>
        <v>0</v>
      </c>
      <c r="G47" s="40"/>
      <c r="H47" s="76">
        <f>'Questionnaire Data'!BS2/100</f>
        <v>0</v>
      </c>
      <c r="I47" s="51"/>
      <c r="J47" s="53"/>
      <c r="K47" s="74">
        <f>'Questionnaire Data'!BT2</f>
        <v>0</v>
      </c>
      <c r="L47" s="75"/>
      <c r="M47" s="74">
        <f t="shared" si="36"/>
        <v>0</v>
      </c>
      <c r="N47" s="75"/>
      <c r="O47" s="74">
        <f t="shared" si="37"/>
        <v>0</v>
      </c>
      <c r="P47" s="75"/>
      <c r="Q47" s="74">
        <f t="shared" si="38"/>
        <v>0</v>
      </c>
      <c r="R47" s="75"/>
      <c r="S47" s="74">
        <f t="shared" si="39"/>
        <v>0</v>
      </c>
      <c r="T47" s="75"/>
      <c r="U47" s="74">
        <f t="shared" si="40"/>
        <v>0</v>
      </c>
      <c r="V47" s="75"/>
      <c r="W47" s="74">
        <f t="shared" si="41"/>
        <v>0</v>
      </c>
      <c r="X47" s="75"/>
      <c r="Y47" s="74">
        <f t="shared" si="42"/>
        <v>0</v>
      </c>
      <c r="Z47" s="75"/>
      <c r="AA47" s="74">
        <f t="shared" si="43"/>
        <v>0</v>
      </c>
      <c r="AB47" s="75"/>
      <c r="AC47" s="74">
        <f t="shared" si="44"/>
        <v>0</v>
      </c>
      <c r="AD47" s="75"/>
      <c r="AE47" s="74">
        <f t="shared" si="45"/>
        <v>0</v>
      </c>
      <c r="AF47" s="75"/>
      <c r="AG47" s="74">
        <f t="shared" si="46"/>
        <v>0</v>
      </c>
      <c r="AH47" s="75"/>
      <c r="AI47" s="107">
        <f t="shared" si="47"/>
        <v>0</v>
      </c>
      <c r="AJ47" s="75"/>
      <c r="AK47" s="52"/>
      <c r="AL47" s="81"/>
    </row>
    <row r="48" spans="1:38" s="2" customFormat="1" x14ac:dyDescent="0.2">
      <c r="A48" s="55"/>
      <c r="B48" s="73" t="str">
        <f>IF(LEN('Questionnaire Data'!BW2)&gt;0,'Questionnaire Data'!BW2,"Student Loan 1")</f>
        <v>Student Loan 1</v>
      </c>
      <c r="C48" s="52"/>
      <c r="D48" s="38"/>
      <c r="E48" s="40"/>
      <c r="F48" s="74">
        <f>'Questionnaire Data'!BX2</f>
        <v>0</v>
      </c>
      <c r="G48" s="40"/>
      <c r="H48" s="76">
        <f>'Questionnaire Data'!BY2/100</f>
        <v>0</v>
      </c>
      <c r="I48" s="51"/>
      <c r="J48" s="53"/>
      <c r="K48" s="74">
        <f>'Questionnaire Data'!BZ2</f>
        <v>0</v>
      </c>
      <c r="L48" s="75"/>
      <c r="M48" s="74">
        <f t="shared" si="36"/>
        <v>0</v>
      </c>
      <c r="N48" s="75"/>
      <c r="O48" s="74">
        <f t="shared" si="37"/>
        <v>0</v>
      </c>
      <c r="P48" s="75"/>
      <c r="Q48" s="74">
        <f t="shared" si="38"/>
        <v>0</v>
      </c>
      <c r="R48" s="75"/>
      <c r="S48" s="74">
        <f t="shared" si="39"/>
        <v>0</v>
      </c>
      <c r="T48" s="75"/>
      <c r="U48" s="74">
        <f t="shared" si="40"/>
        <v>0</v>
      </c>
      <c r="V48" s="75"/>
      <c r="W48" s="74">
        <f t="shared" si="41"/>
        <v>0</v>
      </c>
      <c r="X48" s="75"/>
      <c r="Y48" s="74">
        <f t="shared" si="42"/>
        <v>0</v>
      </c>
      <c r="Z48" s="75"/>
      <c r="AA48" s="74">
        <f t="shared" si="43"/>
        <v>0</v>
      </c>
      <c r="AB48" s="75"/>
      <c r="AC48" s="74">
        <f t="shared" si="44"/>
        <v>0</v>
      </c>
      <c r="AD48" s="75"/>
      <c r="AE48" s="74">
        <f t="shared" si="45"/>
        <v>0</v>
      </c>
      <c r="AF48" s="75"/>
      <c r="AG48" s="74">
        <f t="shared" si="46"/>
        <v>0</v>
      </c>
      <c r="AH48" s="75"/>
      <c r="AI48" s="107">
        <f t="shared" si="47"/>
        <v>0</v>
      </c>
      <c r="AJ48" s="75"/>
      <c r="AK48" s="52"/>
      <c r="AL48" s="81"/>
    </row>
    <row r="49" spans="1:38" s="2" customFormat="1" x14ac:dyDescent="0.2">
      <c r="A49" s="56"/>
      <c r="B49" s="73" t="str">
        <f>IF(LEN('Questionnaire Data'!CC2)&gt;0,'Questionnaire Data'!CC2,"Student Loan 2")</f>
        <v>Student Loan 2</v>
      </c>
      <c r="C49" s="52"/>
      <c r="D49" s="38"/>
      <c r="E49" s="40"/>
      <c r="F49" s="74">
        <f>'Questionnaire Data'!CD2</f>
        <v>0</v>
      </c>
      <c r="G49" s="40"/>
      <c r="H49" s="76">
        <f>'Questionnaire Data'!CE2/100</f>
        <v>0</v>
      </c>
      <c r="I49" s="51"/>
      <c r="J49" s="53"/>
      <c r="K49" s="74">
        <f>'Questionnaire Data'!CF2</f>
        <v>0</v>
      </c>
      <c r="L49" s="75"/>
      <c r="M49" s="74">
        <f t="shared" si="36"/>
        <v>0</v>
      </c>
      <c r="N49" s="75"/>
      <c r="O49" s="74">
        <f t="shared" si="37"/>
        <v>0</v>
      </c>
      <c r="P49" s="75"/>
      <c r="Q49" s="74">
        <f t="shared" si="38"/>
        <v>0</v>
      </c>
      <c r="R49" s="75"/>
      <c r="S49" s="74">
        <f t="shared" si="39"/>
        <v>0</v>
      </c>
      <c r="T49" s="75"/>
      <c r="U49" s="74">
        <f t="shared" si="40"/>
        <v>0</v>
      </c>
      <c r="V49" s="75"/>
      <c r="W49" s="74">
        <f t="shared" si="41"/>
        <v>0</v>
      </c>
      <c r="X49" s="75"/>
      <c r="Y49" s="74">
        <f t="shared" si="42"/>
        <v>0</v>
      </c>
      <c r="Z49" s="75"/>
      <c r="AA49" s="74">
        <f t="shared" si="43"/>
        <v>0</v>
      </c>
      <c r="AB49" s="75"/>
      <c r="AC49" s="74">
        <f t="shared" si="44"/>
        <v>0</v>
      </c>
      <c r="AD49" s="75"/>
      <c r="AE49" s="74">
        <f t="shared" si="45"/>
        <v>0</v>
      </c>
      <c r="AF49" s="75"/>
      <c r="AG49" s="74">
        <f t="shared" si="46"/>
        <v>0</v>
      </c>
      <c r="AH49" s="75"/>
      <c r="AI49" s="107">
        <f t="shared" si="47"/>
        <v>0</v>
      </c>
      <c r="AJ49" s="75"/>
      <c r="AK49" s="52"/>
      <c r="AL49" s="81"/>
    </row>
    <row r="50" spans="1:38" s="2" customFormat="1" x14ac:dyDescent="0.2">
      <c r="A50" s="55"/>
      <c r="B50" s="73" t="str">
        <f>IF(LEN('Questionnaire Data'!CI2)&gt;0,'Questionnaire Data'!CI2,"Student Loan 3")</f>
        <v>Student Loan 3</v>
      </c>
      <c r="C50" s="52"/>
      <c r="D50" s="38"/>
      <c r="E50" s="40"/>
      <c r="F50" s="74">
        <f>'Questionnaire Data'!CJ2</f>
        <v>0</v>
      </c>
      <c r="G50" s="40"/>
      <c r="H50" s="76">
        <f>'Questionnaire Data'!CK2/100</f>
        <v>0</v>
      </c>
      <c r="I50" s="51"/>
      <c r="J50" s="53"/>
      <c r="K50" s="74">
        <f>'Questionnaire Data'!CL2</f>
        <v>0</v>
      </c>
      <c r="L50" s="75"/>
      <c r="M50" s="74">
        <f t="shared" si="36"/>
        <v>0</v>
      </c>
      <c r="N50" s="75"/>
      <c r="O50" s="74">
        <f t="shared" si="37"/>
        <v>0</v>
      </c>
      <c r="P50" s="75"/>
      <c r="Q50" s="74">
        <f t="shared" si="38"/>
        <v>0</v>
      </c>
      <c r="R50" s="75"/>
      <c r="S50" s="74">
        <f t="shared" si="39"/>
        <v>0</v>
      </c>
      <c r="T50" s="75"/>
      <c r="U50" s="74">
        <f t="shared" si="40"/>
        <v>0</v>
      </c>
      <c r="V50" s="75"/>
      <c r="W50" s="74">
        <f t="shared" si="41"/>
        <v>0</v>
      </c>
      <c r="X50" s="75"/>
      <c r="Y50" s="74">
        <f t="shared" si="42"/>
        <v>0</v>
      </c>
      <c r="Z50" s="75"/>
      <c r="AA50" s="74">
        <f t="shared" si="43"/>
        <v>0</v>
      </c>
      <c r="AB50" s="75"/>
      <c r="AC50" s="74">
        <f t="shared" si="44"/>
        <v>0</v>
      </c>
      <c r="AD50" s="75"/>
      <c r="AE50" s="74">
        <f t="shared" si="45"/>
        <v>0</v>
      </c>
      <c r="AF50" s="75"/>
      <c r="AG50" s="74">
        <f t="shared" si="46"/>
        <v>0</v>
      </c>
      <c r="AH50" s="75"/>
      <c r="AI50" s="107">
        <f t="shared" si="47"/>
        <v>0</v>
      </c>
      <c r="AJ50" s="75"/>
      <c r="AK50" s="52"/>
      <c r="AL50" s="81"/>
    </row>
    <row r="51" spans="1:38" s="2" customFormat="1" x14ac:dyDescent="0.2">
      <c r="A51" s="7"/>
      <c r="B51" s="73" t="str">
        <f>IF(LEN('Questionnaire Data'!CO2)&gt;0,'Questionnaire Data'!CO2,"All Other Student Loans")</f>
        <v>All Other Student Loans</v>
      </c>
      <c r="C51" s="52"/>
      <c r="D51" s="38"/>
      <c r="E51" s="40"/>
      <c r="F51" s="74">
        <f>'Questionnaire Data'!CP2</f>
        <v>0</v>
      </c>
      <c r="G51" s="40"/>
      <c r="H51" s="76">
        <f>'Questionnaire Data'!CQ2/100</f>
        <v>0</v>
      </c>
      <c r="I51" s="51"/>
      <c r="J51" s="53"/>
      <c r="K51" s="74">
        <f>'Questionnaire Data'!CR2</f>
        <v>0</v>
      </c>
      <c r="L51" s="75"/>
      <c r="M51" s="74">
        <f t="shared" si="36"/>
        <v>0</v>
      </c>
      <c r="N51" s="75"/>
      <c r="O51" s="74">
        <f t="shared" si="37"/>
        <v>0</v>
      </c>
      <c r="P51" s="75"/>
      <c r="Q51" s="74">
        <f t="shared" si="38"/>
        <v>0</v>
      </c>
      <c r="R51" s="75"/>
      <c r="S51" s="74">
        <f t="shared" si="39"/>
        <v>0</v>
      </c>
      <c r="T51" s="75"/>
      <c r="U51" s="74">
        <f t="shared" si="40"/>
        <v>0</v>
      </c>
      <c r="V51" s="75"/>
      <c r="W51" s="74">
        <f t="shared" si="41"/>
        <v>0</v>
      </c>
      <c r="X51" s="75"/>
      <c r="Y51" s="74">
        <f t="shared" si="42"/>
        <v>0</v>
      </c>
      <c r="Z51" s="75"/>
      <c r="AA51" s="74">
        <f t="shared" si="43"/>
        <v>0</v>
      </c>
      <c r="AB51" s="75"/>
      <c r="AC51" s="74">
        <f t="shared" si="44"/>
        <v>0</v>
      </c>
      <c r="AD51" s="75"/>
      <c r="AE51" s="74">
        <f t="shared" si="45"/>
        <v>0</v>
      </c>
      <c r="AF51" s="75"/>
      <c r="AG51" s="74">
        <f t="shared" si="46"/>
        <v>0</v>
      </c>
      <c r="AH51" s="75"/>
      <c r="AI51" s="107">
        <f t="shared" si="47"/>
        <v>0</v>
      </c>
      <c r="AJ51" s="75"/>
      <c r="AK51" s="52"/>
      <c r="AL51" s="81"/>
    </row>
    <row r="52" spans="1:38" s="2" customFormat="1" x14ac:dyDescent="0.2">
      <c r="A52" s="7"/>
      <c r="B52" s="73" t="str">
        <f>IF(LEN('Questionnaire Data'!CU2)&gt;0,'Questionnaire Data'!CU2,"Other Debt 1")</f>
        <v>Other Debt 1</v>
      </c>
      <c r="C52" s="52"/>
      <c r="D52" s="38"/>
      <c r="E52" s="40"/>
      <c r="F52" s="74">
        <f>'Questionnaire Data'!CV2</f>
        <v>0</v>
      </c>
      <c r="G52" s="40"/>
      <c r="H52" s="76">
        <f>'Questionnaire Data'!CW2/100</f>
        <v>0</v>
      </c>
      <c r="I52" s="54"/>
      <c r="J52" s="53"/>
      <c r="K52" s="74">
        <f>'Questionnaire Data'!CX2</f>
        <v>0</v>
      </c>
      <c r="L52" s="75"/>
      <c r="M52" s="74">
        <f t="shared" si="36"/>
        <v>0</v>
      </c>
      <c r="N52" s="75"/>
      <c r="O52" s="74">
        <f t="shared" si="37"/>
        <v>0</v>
      </c>
      <c r="P52" s="75"/>
      <c r="Q52" s="74">
        <f t="shared" si="38"/>
        <v>0</v>
      </c>
      <c r="R52" s="75"/>
      <c r="S52" s="74">
        <f t="shared" si="39"/>
        <v>0</v>
      </c>
      <c r="T52" s="75"/>
      <c r="U52" s="74">
        <f t="shared" si="40"/>
        <v>0</v>
      </c>
      <c r="V52" s="75"/>
      <c r="W52" s="74">
        <f t="shared" si="41"/>
        <v>0</v>
      </c>
      <c r="X52" s="75"/>
      <c r="Y52" s="74">
        <f t="shared" si="42"/>
        <v>0</v>
      </c>
      <c r="Z52" s="75"/>
      <c r="AA52" s="74">
        <f t="shared" si="43"/>
        <v>0</v>
      </c>
      <c r="AB52" s="75"/>
      <c r="AC52" s="74">
        <f t="shared" si="44"/>
        <v>0</v>
      </c>
      <c r="AD52" s="75"/>
      <c r="AE52" s="74">
        <f t="shared" si="45"/>
        <v>0</v>
      </c>
      <c r="AF52" s="75"/>
      <c r="AG52" s="74">
        <f t="shared" si="46"/>
        <v>0</v>
      </c>
      <c r="AH52" s="75"/>
      <c r="AI52" s="107">
        <f t="shared" si="47"/>
        <v>0</v>
      </c>
      <c r="AJ52" s="75"/>
      <c r="AK52" s="52"/>
      <c r="AL52" s="81"/>
    </row>
    <row r="53" spans="1:38" s="2" customFormat="1" x14ac:dyDescent="0.2">
      <c r="A53" s="7"/>
      <c r="B53" s="73" t="str">
        <f>IF(LEN('Questionnaire Data'!DA2)&gt;0,'Questionnaire Data'!DA2,"Other Debt 2")</f>
        <v>Other Debt 2</v>
      </c>
      <c r="C53" s="52"/>
      <c r="D53" s="38"/>
      <c r="E53" s="40"/>
      <c r="F53" s="74">
        <f>'Questionnaire Data'!DB2</f>
        <v>0</v>
      </c>
      <c r="G53" s="40"/>
      <c r="H53" s="76">
        <f>'Questionnaire Data'!DC2/100</f>
        <v>0</v>
      </c>
      <c r="I53" s="54"/>
      <c r="J53" s="53"/>
      <c r="K53" s="74">
        <f>'Questionnaire Data'!DD2</f>
        <v>0</v>
      </c>
      <c r="L53" s="75"/>
      <c r="M53" s="74">
        <f t="shared" si="36"/>
        <v>0</v>
      </c>
      <c r="N53" s="75"/>
      <c r="O53" s="74">
        <f t="shared" si="37"/>
        <v>0</v>
      </c>
      <c r="P53" s="75"/>
      <c r="Q53" s="74">
        <f t="shared" si="38"/>
        <v>0</v>
      </c>
      <c r="R53" s="75"/>
      <c r="S53" s="74">
        <f t="shared" si="39"/>
        <v>0</v>
      </c>
      <c r="T53" s="75"/>
      <c r="U53" s="74">
        <f t="shared" si="40"/>
        <v>0</v>
      </c>
      <c r="V53" s="75"/>
      <c r="W53" s="74">
        <f t="shared" si="41"/>
        <v>0</v>
      </c>
      <c r="X53" s="75"/>
      <c r="Y53" s="74">
        <f t="shared" si="42"/>
        <v>0</v>
      </c>
      <c r="Z53" s="75"/>
      <c r="AA53" s="74">
        <f t="shared" si="43"/>
        <v>0</v>
      </c>
      <c r="AB53" s="75"/>
      <c r="AC53" s="74">
        <f t="shared" si="44"/>
        <v>0</v>
      </c>
      <c r="AD53" s="75"/>
      <c r="AE53" s="74">
        <f t="shared" si="45"/>
        <v>0</v>
      </c>
      <c r="AF53" s="75"/>
      <c r="AG53" s="74">
        <f t="shared" si="46"/>
        <v>0</v>
      </c>
      <c r="AH53" s="75"/>
      <c r="AI53" s="107">
        <f t="shared" si="47"/>
        <v>0</v>
      </c>
      <c r="AJ53" s="75"/>
      <c r="AK53" s="52"/>
      <c r="AL53" s="81"/>
    </row>
    <row r="54" spans="1:38" s="2" customFormat="1" ht="6" customHeight="1" thickBot="1" x14ac:dyDescent="0.25">
      <c r="A54" s="7"/>
      <c r="B54" s="37" t="s">
        <v>6</v>
      </c>
      <c r="C54" s="36"/>
      <c r="D54" s="33"/>
      <c r="E54" s="35"/>
      <c r="F54" s="33"/>
      <c r="G54" s="35"/>
      <c r="H54" s="33"/>
      <c r="I54" s="32"/>
      <c r="J54" s="34"/>
      <c r="K54" s="33"/>
      <c r="L54" s="32"/>
      <c r="M54" s="33"/>
      <c r="N54" s="32"/>
      <c r="O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2"/>
      <c r="AA54" s="33"/>
      <c r="AB54" s="32"/>
      <c r="AC54" s="33"/>
      <c r="AD54" s="32"/>
      <c r="AE54" s="33"/>
      <c r="AF54" s="32"/>
      <c r="AG54" s="33"/>
      <c r="AH54" s="32"/>
      <c r="AI54" s="33"/>
      <c r="AJ54" s="32"/>
      <c r="AK54" s="32"/>
      <c r="AL54" s="81"/>
    </row>
    <row r="55" spans="1:38" s="2" customFormat="1" ht="17" thickBot="1" x14ac:dyDescent="0.25">
      <c r="A55" s="7"/>
      <c r="B55" s="14" t="s">
        <v>95</v>
      </c>
      <c r="C55" s="13"/>
      <c r="D55" s="31">
        <f>SUM(D42:D53)</f>
        <v>0</v>
      </c>
      <c r="E55" s="29"/>
      <c r="F55" s="31">
        <f>SUM(F42:F53)</f>
        <v>0</v>
      </c>
      <c r="G55" s="29"/>
      <c r="H55" s="50">
        <f>IFERROR(SUMPRODUCT(F42:F53,H42:H53)/F55,0)</f>
        <v>0</v>
      </c>
      <c r="I55" s="49"/>
      <c r="J55" s="30"/>
      <c r="K55" s="31">
        <f>SUM(K42:K53)</f>
        <v>0</v>
      </c>
      <c r="L55" s="19"/>
      <c r="M55" s="31">
        <f>SUM(M42:M53)</f>
        <v>0</v>
      </c>
      <c r="N55" s="19"/>
      <c r="O55" s="31">
        <f>SUM(O42:O53)</f>
        <v>0</v>
      </c>
      <c r="P55" s="19"/>
      <c r="Q55" s="31">
        <f>SUM(Q42:Q53)</f>
        <v>0</v>
      </c>
      <c r="R55" s="19"/>
      <c r="S55" s="31">
        <f>SUM(S42:S53)</f>
        <v>0</v>
      </c>
      <c r="T55" s="19"/>
      <c r="U55" s="31">
        <f>SUM(U42:U53)</f>
        <v>0</v>
      </c>
      <c r="V55" s="19"/>
      <c r="W55" s="31">
        <f>SUM(W42:W53)</f>
        <v>0</v>
      </c>
      <c r="X55" s="19"/>
      <c r="Y55" s="31">
        <f>SUM(Y42:Y53)</f>
        <v>0</v>
      </c>
      <c r="Z55" s="19"/>
      <c r="AA55" s="31">
        <f>SUM(AA42:AA53)</f>
        <v>0</v>
      </c>
      <c r="AB55" s="19"/>
      <c r="AC55" s="31">
        <f>SUM(AC42:AC53)</f>
        <v>0</v>
      </c>
      <c r="AD55" s="19"/>
      <c r="AE55" s="31">
        <f>SUM(AE42:AE53)</f>
        <v>0</v>
      </c>
      <c r="AF55" s="19"/>
      <c r="AG55" s="31">
        <f>SUM(AG42:AG53)</f>
        <v>0</v>
      </c>
      <c r="AH55" s="19"/>
      <c r="AI55" s="31">
        <f>SUM(AI42:AI53)</f>
        <v>0</v>
      </c>
      <c r="AJ55" s="19"/>
      <c r="AK55" s="28"/>
      <c r="AL55" s="81"/>
    </row>
    <row r="56" spans="1:38" s="2" customFormat="1" ht="6" customHeight="1" thickTop="1" x14ac:dyDescent="0.2">
      <c r="A56" s="1"/>
      <c r="B56" s="44" t="s">
        <v>6</v>
      </c>
      <c r="C56" s="43"/>
      <c r="D56" s="42"/>
      <c r="E56" s="29"/>
      <c r="F56" s="42"/>
      <c r="G56" s="29"/>
      <c r="H56" s="42"/>
      <c r="I56" s="28"/>
      <c r="J56" s="29"/>
      <c r="K56" s="42"/>
      <c r="L56" s="28"/>
      <c r="M56" s="42"/>
      <c r="N56" s="28"/>
      <c r="O56" s="42"/>
      <c r="P56" s="28"/>
      <c r="Q56" s="42"/>
      <c r="R56" s="28"/>
      <c r="S56" s="42"/>
      <c r="T56" s="28"/>
      <c r="U56" s="42"/>
      <c r="V56" s="28"/>
      <c r="W56" s="42"/>
      <c r="X56" s="28"/>
      <c r="Y56" s="42"/>
      <c r="Z56" s="28"/>
      <c r="AA56" s="42"/>
      <c r="AB56" s="28"/>
      <c r="AC56" s="42"/>
      <c r="AD56" s="28"/>
      <c r="AE56" s="42"/>
      <c r="AF56" s="28"/>
      <c r="AG56" s="42"/>
      <c r="AH56" s="28"/>
      <c r="AI56" s="42"/>
      <c r="AJ56" s="28"/>
      <c r="AK56" s="28"/>
      <c r="AL56" s="81"/>
    </row>
    <row r="57" spans="1:38" s="2" customFormat="1" x14ac:dyDescent="0.2">
      <c r="A57" s="7"/>
      <c r="B57" s="2" t="s">
        <v>6</v>
      </c>
      <c r="C57" s="27"/>
      <c r="D57" s="109" t="s">
        <v>81</v>
      </c>
      <c r="E57" s="109"/>
      <c r="F57" s="109"/>
      <c r="G57" s="109"/>
      <c r="H57" s="109"/>
      <c r="I57" s="109"/>
      <c r="J57" s="109"/>
      <c r="K57" s="109"/>
      <c r="L57" s="109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28"/>
      <c r="AL57" s="81"/>
    </row>
    <row r="58" spans="1:38" s="2" customFormat="1" ht="6" customHeight="1" x14ac:dyDescent="0.2">
      <c r="A58" s="7"/>
      <c r="B58" s="44" t="s">
        <v>6</v>
      </c>
      <c r="C58" s="43"/>
      <c r="D58" s="42"/>
      <c r="E58" s="29"/>
      <c r="F58" s="42"/>
      <c r="G58" s="29"/>
      <c r="H58" s="42"/>
      <c r="I58" s="28"/>
      <c r="J58" s="29"/>
      <c r="K58" s="42"/>
      <c r="L58" s="28"/>
      <c r="M58" s="42"/>
      <c r="N58" s="28"/>
      <c r="O58" s="42"/>
      <c r="P58" s="28"/>
      <c r="Q58" s="42"/>
      <c r="R58" s="28"/>
      <c r="S58" s="42"/>
      <c r="T58" s="28"/>
      <c r="U58" s="42"/>
      <c r="V58" s="28"/>
      <c r="W58" s="42"/>
      <c r="X58" s="28"/>
      <c r="Y58" s="42"/>
      <c r="Z58" s="28"/>
      <c r="AA58" s="42"/>
      <c r="AB58" s="28"/>
      <c r="AC58" s="42"/>
      <c r="AD58" s="28"/>
      <c r="AE58" s="42"/>
      <c r="AF58" s="28"/>
      <c r="AG58" s="42"/>
      <c r="AH58" s="28"/>
      <c r="AI58" s="42"/>
      <c r="AJ58" s="28"/>
      <c r="AK58" s="28"/>
      <c r="AL58" s="81"/>
    </row>
    <row r="59" spans="1:38" s="2" customFormat="1" x14ac:dyDescent="0.2">
      <c r="A59" s="7"/>
      <c r="B59" s="24" t="s">
        <v>36</v>
      </c>
      <c r="C59" s="43"/>
      <c r="D59" s="24" t="s">
        <v>38</v>
      </c>
      <c r="E59" s="6"/>
      <c r="F59" s="24" t="s">
        <v>35</v>
      </c>
      <c r="G59" s="5"/>
      <c r="H59" s="24" t="s">
        <v>0</v>
      </c>
      <c r="I59" s="6"/>
      <c r="J59" s="25"/>
      <c r="K59" s="105" t="str">
        <f>K$8</f>
        <v>Jan</v>
      </c>
      <c r="L59" s="6"/>
      <c r="M59" s="105" t="str">
        <f>M$8</f>
        <v>Feb</v>
      </c>
      <c r="N59" s="6"/>
      <c r="O59" s="105" t="str">
        <f>O$8</f>
        <v>Mar</v>
      </c>
      <c r="P59" s="6"/>
      <c r="Q59" s="105" t="str">
        <f>Q$8</f>
        <v>Apr</v>
      </c>
      <c r="R59" s="6"/>
      <c r="S59" s="105" t="str">
        <f>S$8</f>
        <v>May</v>
      </c>
      <c r="T59" s="6"/>
      <c r="U59" s="105" t="str">
        <f>U$8</f>
        <v>Jun</v>
      </c>
      <c r="V59" s="6"/>
      <c r="W59" s="105" t="str">
        <f>W$8</f>
        <v>Jul</v>
      </c>
      <c r="X59" s="6"/>
      <c r="Y59" s="105" t="str">
        <f>Y$8</f>
        <v>Aug</v>
      </c>
      <c r="Z59" s="6"/>
      <c r="AA59" s="105" t="str">
        <f>AA$8</f>
        <v>Sep</v>
      </c>
      <c r="AB59" s="6"/>
      <c r="AC59" s="105" t="str">
        <f>AC$8</f>
        <v>Oct</v>
      </c>
      <c r="AD59" s="6"/>
      <c r="AE59" s="105" t="str">
        <f>AE$8</f>
        <v>Nov</v>
      </c>
      <c r="AF59" s="6"/>
      <c r="AG59" s="105" t="str">
        <f>AG$8</f>
        <v>Dec</v>
      </c>
      <c r="AH59" s="6"/>
      <c r="AI59" s="105" t="s">
        <v>97</v>
      </c>
      <c r="AJ59" s="6"/>
      <c r="AK59" s="28"/>
      <c r="AL59" s="81"/>
    </row>
    <row r="60" spans="1:38" s="2" customFormat="1" ht="6" customHeight="1" x14ac:dyDescent="0.2">
      <c r="A60" s="7"/>
      <c r="B60" s="44" t="s">
        <v>6</v>
      </c>
      <c r="C60" s="43"/>
      <c r="D60" s="46"/>
      <c r="E60" s="29"/>
      <c r="F60" s="46"/>
      <c r="G60" s="29"/>
      <c r="H60" s="46"/>
      <c r="I60" s="29"/>
      <c r="J60" s="30"/>
      <c r="K60" s="42"/>
      <c r="L60" s="28"/>
      <c r="M60" s="42"/>
      <c r="N60" s="28"/>
      <c r="O60" s="42"/>
      <c r="P60" s="28"/>
      <c r="Q60" s="42"/>
      <c r="R60" s="28"/>
      <c r="S60" s="42"/>
      <c r="T60" s="28"/>
      <c r="U60" s="42"/>
      <c r="V60" s="28"/>
      <c r="W60" s="42"/>
      <c r="X60" s="28"/>
      <c r="Y60" s="42"/>
      <c r="Z60" s="28"/>
      <c r="AA60" s="42"/>
      <c r="AB60" s="28"/>
      <c r="AC60" s="42"/>
      <c r="AD60" s="28"/>
      <c r="AE60" s="42"/>
      <c r="AF60" s="28"/>
      <c r="AG60" s="42"/>
      <c r="AH60" s="28"/>
      <c r="AI60" s="42"/>
      <c r="AJ60" s="28"/>
      <c r="AK60" s="28"/>
      <c r="AL60" s="81"/>
    </row>
    <row r="61" spans="1:38" s="2" customFormat="1" x14ac:dyDescent="0.2">
      <c r="A61" s="7"/>
      <c r="B61" s="73" t="str">
        <f>IF(LEN('Questionnaire Data'!AL2)&gt;0,'Questionnaire Data'!AL2,"Primary Mortgage/Rent")</f>
        <v>Primary Mortgage/Rent</v>
      </c>
      <c r="C61" s="41"/>
      <c r="D61" s="74">
        <f>'Questionnaire Data'!AN2</f>
        <v>0</v>
      </c>
      <c r="E61" s="40"/>
      <c r="F61" s="74">
        <f>'Questionnaire Data'!AM2</f>
        <v>0</v>
      </c>
      <c r="G61" s="40"/>
      <c r="H61" s="76">
        <f>'Questionnaire Data'!AO2/100</f>
        <v>0</v>
      </c>
      <c r="I61" s="51"/>
      <c r="J61" s="39"/>
      <c r="K61" s="74">
        <f>IF('Questionnaire Data'!AP2&gt;0,'Questionnaire Data'!AP2,'Questionnaire Data'!DK2)</f>
        <v>0</v>
      </c>
      <c r="L61" s="75"/>
      <c r="M61" s="74">
        <f t="shared" ref="M61:M77" si="48">K61</f>
        <v>0</v>
      </c>
      <c r="N61" s="75"/>
      <c r="O61" s="74">
        <f t="shared" ref="O61:O77" si="49">M61</f>
        <v>0</v>
      </c>
      <c r="P61" s="75"/>
      <c r="Q61" s="74">
        <f t="shared" ref="Q61:Q77" si="50">O61</f>
        <v>0</v>
      </c>
      <c r="R61" s="75"/>
      <c r="S61" s="74">
        <f t="shared" ref="S61:S77" si="51">Q61</f>
        <v>0</v>
      </c>
      <c r="T61" s="75"/>
      <c r="U61" s="74">
        <f t="shared" ref="U61:U77" si="52">S61</f>
        <v>0</v>
      </c>
      <c r="V61" s="75"/>
      <c r="W61" s="74">
        <f t="shared" ref="W61:W77" si="53">U61</f>
        <v>0</v>
      </c>
      <c r="X61" s="75"/>
      <c r="Y61" s="74">
        <f t="shared" ref="Y61:Y77" si="54">W61</f>
        <v>0</v>
      </c>
      <c r="Z61" s="75"/>
      <c r="AA61" s="74">
        <f t="shared" ref="AA61:AA77" si="55">Y61</f>
        <v>0</v>
      </c>
      <c r="AB61" s="75"/>
      <c r="AC61" s="74">
        <f t="shared" ref="AC61:AC77" si="56">AA61</f>
        <v>0</v>
      </c>
      <c r="AD61" s="75"/>
      <c r="AE61" s="74">
        <f t="shared" ref="AE61:AE77" si="57">AC61</f>
        <v>0</v>
      </c>
      <c r="AF61" s="75"/>
      <c r="AG61" s="74">
        <f t="shared" ref="AG61:AG77" si="58">AE61</f>
        <v>0</v>
      </c>
      <c r="AH61" s="75"/>
      <c r="AI61" s="107">
        <f t="shared" ref="AI61:AI77" si="59">SUM(K61:AG61)</f>
        <v>0</v>
      </c>
      <c r="AJ61" s="75"/>
      <c r="AK61" s="28"/>
      <c r="AL61" s="81"/>
    </row>
    <row r="62" spans="1:38" s="2" customFormat="1" x14ac:dyDescent="0.2">
      <c r="A62" s="7"/>
      <c r="B62" s="73" t="str">
        <f>IF(LEN('Questionnaire Data'!AR2)&gt;0,'Questionnaire Data'!AR2,"Second/Other Mortgage")</f>
        <v>Second/Other Mortgage</v>
      </c>
      <c r="C62" s="41"/>
      <c r="D62" s="74">
        <f>'Questionnaire Data'!AT2</f>
        <v>0</v>
      </c>
      <c r="E62" s="40"/>
      <c r="F62" s="74">
        <f>'Questionnaire Data'!AS2</f>
        <v>0</v>
      </c>
      <c r="G62" s="40"/>
      <c r="H62" s="76">
        <f>'Questionnaire Data'!AU2/100</f>
        <v>0</v>
      </c>
      <c r="I62" s="51"/>
      <c r="J62" s="39"/>
      <c r="K62" s="74">
        <f>'Questionnaire Data'!AV2</f>
        <v>0</v>
      </c>
      <c r="L62" s="75"/>
      <c r="M62" s="74">
        <f t="shared" si="48"/>
        <v>0</v>
      </c>
      <c r="N62" s="75"/>
      <c r="O62" s="74">
        <f t="shared" si="49"/>
        <v>0</v>
      </c>
      <c r="P62" s="75"/>
      <c r="Q62" s="74">
        <f t="shared" si="50"/>
        <v>0</v>
      </c>
      <c r="R62" s="75"/>
      <c r="S62" s="74">
        <f t="shared" si="51"/>
        <v>0</v>
      </c>
      <c r="T62" s="75"/>
      <c r="U62" s="74">
        <f t="shared" si="52"/>
        <v>0</v>
      </c>
      <c r="V62" s="75"/>
      <c r="W62" s="74">
        <f t="shared" si="53"/>
        <v>0</v>
      </c>
      <c r="X62" s="75"/>
      <c r="Y62" s="74">
        <f t="shared" si="54"/>
        <v>0</v>
      </c>
      <c r="Z62" s="75"/>
      <c r="AA62" s="74">
        <f t="shared" si="55"/>
        <v>0</v>
      </c>
      <c r="AB62" s="75"/>
      <c r="AC62" s="74">
        <f t="shared" si="56"/>
        <v>0</v>
      </c>
      <c r="AD62" s="75"/>
      <c r="AE62" s="74">
        <f t="shared" si="57"/>
        <v>0</v>
      </c>
      <c r="AF62" s="75"/>
      <c r="AG62" s="74">
        <f t="shared" si="58"/>
        <v>0</v>
      </c>
      <c r="AH62" s="75"/>
      <c r="AI62" s="107">
        <f t="shared" si="59"/>
        <v>0</v>
      </c>
      <c r="AJ62" s="75"/>
      <c r="AK62" s="28"/>
      <c r="AL62" s="81"/>
    </row>
    <row r="63" spans="1:38" s="2" customFormat="1" x14ac:dyDescent="0.2">
      <c r="A63" s="7"/>
      <c r="B63" s="73" t="s">
        <v>29</v>
      </c>
      <c r="C63" s="41"/>
      <c r="D63" s="38"/>
      <c r="E63" s="38"/>
      <c r="F63" s="38"/>
      <c r="G63" s="38"/>
      <c r="H63" s="38"/>
      <c r="I63" s="38"/>
      <c r="J63" s="39"/>
      <c r="K63" s="74">
        <f>'Questionnaire Data'!DL2</f>
        <v>0</v>
      </c>
      <c r="L63" s="75"/>
      <c r="M63" s="74">
        <f t="shared" si="48"/>
        <v>0</v>
      </c>
      <c r="N63" s="75"/>
      <c r="O63" s="74">
        <f t="shared" si="49"/>
        <v>0</v>
      </c>
      <c r="P63" s="75"/>
      <c r="Q63" s="74">
        <f t="shared" si="50"/>
        <v>0</v>
      </c>
      <c r="R63" s="75"/>
      <c r="S63" s="74">
        <f t="shared" si="51"/>
        <v>0</v>
      </c>
      <c r="T63" s="75"/>
      <c r="U63" s="74">
        <f t="shared" si="52"/>
        <v>0</v>
      </c>
      <c r="V63" s="75"/>
      <c r="W63" s="74">
        <f t="shared" si="53"/>
        <v>0</v>
      </c>
      <c r="X63" s="75"/>
      <c r="Y63" s="74">
        <f t="shared" si="54"/>
        <v>0</v>
      </c>
      <c r="Z63" s="75"/>
      <c r="AA63" s="74">
        <f t="shared" si="55"/>
        <v>0</v>
      </c>
      <c r="AB63" s="75"/>
      <c r="AC63" s="74">
        <f t="shared" si="56"/>
        <v>0</v>
      </c>
      <c r="AD63" s="75"/>
      <c r="AE63" s="74">
        <f t="shared" si="57"/>
        <v>0</v>
      </c>
      <c r="AF63" s="75"/>
      <c r="AG63" s="74">
        <f t="shared" si="58"/>
        <v>0</v>
      </c>
      <c r="AH63" s="75"/>
      <c r="AI63" s="107">
        <f t="shared" si="59"/>
        <v>0</v>
      </c>
      <c r="AJ63" s="75"/>
      <c r="AK63" s="28"/>
      <c r="AL63" s="81" t="s">
        <v>39</v>
      </c>
    </row>
    <row r="64" spans="1:38" s="2" customFormat="1" x14ac:dyDescent="0.2">
      <c r="A64" s="7"/>
      <c r="B64" s="73" t="s">
        <v>14</v>
      </c>
      <c r="C64" s="41"/>
      <c r="D64" s="38"/>
      <c r="E64" s="38"/>
      <c r="F64" s="38"/>
      <c r="G64" s="38"/>
      <c r="H64" s="38"/>
      <c r="I64" s="38"/>
      <c r="J64" s="39"/>
      <c r="K64" s="74">
        <f>'Questionnaire Data'!DM2</f>
        <v>0</v>
      </c>
      <c r="L64" s="75"/>
      <c r="M64" s="74">
        <f t="shared" si="48"/>
        <v>0</v>
      </c>
      <c r="N64" s="75"/>
      <c r="O64" s="74">
        <f t="shared" si="49"/>
        <v>0</v>
      </c>
      <c r="P64" s="75"/>
      <c r="Q64" s="74">
        <f t="shared" si="50"/>
        <v>0</v>
      </c>
      <c r="R64" s="75"/>
      <c r="S64" s="74">
        <f t="shared" si="51"/>
        <v>0</v>
      </c>
      <c r="T64" s="75"/>
      <c r="U64" s="74">
        <f t="shared" si="52"/>
        <v>0</v>
      </c>
      <c r="V64" s="75"/>
      <c r="W64" s="74">
        <f t="shared" si="53"/>
        <v>0</v>
      </c>
      <c r="X64" s="75"/>
      <c r="Y64" s="74">
        <f t="shared" si="54"/>
        <v>0</v>
      </c>
      <c r="Z64" s="75"/>
      <c r="AA64" s="74">
        <f t="shared" si="55"/>
        <v>0</v>
      </c>
      <c r="AB64" s="75"/>
      <c r="AC64" s="74">
        <f t="shared" si="56"/>
        <v>0</v>
      </c>
      <c r="AD64" s="75"/>
      <c r="AE64" s="74">
        <f t="shared" si="57"/>
        <v>0</v>
      </c>
      <c r="AF64" s="75"/>
      <c r="AG64" s="74">
        <f t="shared" si="58"/>
        <v>0</v>
      </c>
      <c r="AH64" s="75"/>
      <c r="AI64" s="107">
        <f t="shared" si="59"/>
        <v>0</v>
      </c>
      <c r="AJ64" s="75"/>
      <c r="AK64" s="28"/>
      <c r="AL64" s="81"/>
    </row>
    <row r="65" spans="1:38" s="2" customFormat="1" x14ac:dyDescent="0.2">
      <c r="A65" s="7"/>
      <c r="B65" s="73" t="s">
        <v>16</v>
      </c>
      <c r="C65" s="41"/>
      <c r="D65" s="38"/>
      <c r="E65" s="38"/>
      <c r="F65" s="38"/>
      <c r="G65" s="38"/>
      <c r="H65" s="38"/>
      <c r="I65" s="38"/>
      <c r="J65" s="39"/>
      <c r="K65" s="74">
        <f>'Questionnaire Data'!DN2</f>
        <v>0</v>
      </c>
      <c r="L65" s="75"/>
      <c r="M65" s="74">
        <f t="shared" si="48"/>
        <v>0</v>
      </c>
      <c r="N65" s="75"/>
      <c r="O65" s="74">
        <f t="shared" si="49"/>
        <v>0</v>
      </c>
      <c r="P65" s="75"/>
      <c r="Q65" s="74">
        <f t="shared" si="50"/>
        <v>0</v>
      </c>
      <c r="R65" s="75"/>
      <c r="S65" s="74">
        <f t="shared" si="51"/>
        <v>0</v>
      </c>
      <c r="T65" s="75"/>
      <c r="U65" s="74">
        <f t="shared" si="52"/>
        <v>0</v>
      </c>
      <c r="V65" s="75"/>
      <c r="W65" s="74">
        <f t="shared" si="53"/>
        <v>0</v>
      </c>
      <c r="X65" s="75"/>
      <c r="Y65" s="74">
        <f t="shared" si="54"/>
        <v>0</v>
      </c>
      <c r="Z65" s="75"/>
      <c r="AA65" s="74">
        <f t="shared" si="55"/>
        <v>0</v>
      </c>
      <c r="AB65" s="75"/>
      <c r="AC65" s="74">
        <f t="shared" si="56"/>
        <v>0</v>
      </c>
      <c r="AD65" s="75"/>
      <c r="AE65" s="74">
        <f t="shared" si="57"/>
        <v>0</v>
      </c>
      <c r="AF65" s="75"/>
      <c r="AG65" s="74">
        <f t="shared" si="58"/>
        <v>0</v>
      </c>
      <c r="AH65" s="75"/>
      <c r="AI65" s="107">
        <f t="shared" si="59"/>
        <v>0</v>
      </c>
      <c r="AJ65" s="75"/>
      <c r="AK65" s="28"/>
      <c r="AL65" s="81"/>
    </row>
    <row r="66" spans="1:38" s="2" customFormat="1" x14ac:dyDescent="0.2">
      <c r="A66" s="7"/>
      <c r="B66" s="73" t="s">
        <v>15</v>
      </c>
      <c r="C66" s="41"/>
      <c r="D66" s="38"/>
      <c r="E66" s="38"/>
      <c r="F66" s="38"/>
      <c r="G66" s="38"/>
      <c r="H66" s="38"/>
      <c r="I66" s="38"/>
      <c r="J66" s="39"/>
      <c r="K66" s="74">
        <f>'Questionnaire Data'!DY2</f>
        <v>0</v>
      </c>
      <c r="L66" s="75"/>
      <c r="M66" s="74">
        <f t="shared" si="48"/>
        <v>0</v>
      </c>
      <c r="N66" s="75"/>
      <c r="O66" s="74">
        <f t="shared" si="49"/>
        <v>0</v>
      </c>
      <c r="P66" s="75"/>
      <c r="Q66" s="74">
        <f t="shared" si="50"/>
        <v>0</v>
      </c>
      <c r="R66" s="75"/>
      <c r="S66" s="74">
        <f t="shared" si="51"/>
        <v>0</v>
      </c>
      <c r="T66" s="75"/>
      <c r="U66" s="74">
        <f t="shared" si="52"/>
        <v>0</v>
      </c>
      <c r="V66" s="75"/>
      <c r="W66" s="74">
        <f t="shared" si="53"/>
        <v>0</v>
      </c>
      <c r="X66" s="75"/>
      <c r="Y66" s="74">
        <f t="shared" si="54"/>
        <v>0</v>
      </c>
      <c r="Z66" s="75"/>
      <c r="AA66" s="74">
        <f t="shared" si="55"/>
        <v>0</v>
      </c>
      <c r="AB66" s="75"/>
      <c r="AC66" s="74">
        <f t="shared" si="56"/>
        <v>0</v>
      </c>
      <c r="AD66" s="75"/>
      <c r="AE66" s="74">
        <f t="shared" si="57"/>
        <v>0</v>
      </c>
      <c r="AF66" s="75"/>
      <c r="AG66" s="74">
        <f t="shared" si="58"/>
        <v>0</v>
      </c>
      <c r="AH66" s="75"/>
      <c r="AI66" s="107">
        <f t="shared" si="59"/>
        <v>0</v>
      </c>
      <c r="AJ66" s="75"/>
      <c r="AK66" s="28"/>
      <c r="AL66" s="81"/>
    </row>
    <row r="67" spans="1:38" s="2" customFormat="1" x14ac:dyDescent="0.2">
      <c r="A67" s="7"/>
      <c r="B67" s="73" t="s">
        <v>33</v>
      </c>
      <c r="C67" s="41"/>
      <c r="D67" s="38"/>
      <c r="E67" s="38"/>
      <c r="F67" s="38"/>
      <c r="G67" s="38"/>
      <c r="H67" s="38"/>
      <c r="I67" s="38"/>
      <c r="J67" s="39"/>
      <c r="K67" s="74">
        <f>'Questionnaire Data'!DT2</f>
        <v>0</v>
      </c>
      <c r="L67" s="75"/>
      <c r="M67" s="74">
        <f t="shared" si="48"/>
        <v>0</v>
      </c>
      <c r="N67" s="75"/>
      <c r="O67" s="74">
        <f t="shared" si="49"/>
        <v>0</v>
      </c>
      <c r="P67" s="75"/>
      <c r="Q67" s="74">
        <f t="shared" si="50"/>
        <v>0</v>
      </c>
      <c r="R67" s="75"/>
      <c r="S67" s="74">
        <f t="shared" si="51"/>
        <v>0</v>
      </c>
      <c r="T67" s="75"/>
      <c r="U67" s="74">
        <f t="shared" si="52"/>
        <v>0</v>
      </c>
      <c r="V67" s="75"/>
      <c r="W67" s="74">
        <f t="shared" si="53"/>
        <v>0</v>
      </c>
      <c r="X67" s="75"/>
      <c r="Y67" s="74">
        <f t="shared" si="54"/>
        <v>0</v>
      </c>
      <c r="Z67" s="75"/>
      <c r="AA67" s="74">
        <f t="shared" si="55"/>
        <v>0</v>
      </c>
      <c r="AB67" s="75"/>
      <c r="AC67" s="74">
        <f t="shared" si="56"/>
        <v>0</v>
      </c>
      <c r="AD67" s="75"/>
      <c r="AE67" s="74">
        <f t="shared" si="57"/>
        <v>0</v>
      </c>
      <c r="AF67" s="75"/>
      <c r="AG67" s="74">
        <f t="shared" si="58"/>
        <v>0</v>
      </c>
      <c r="AH67" s="75"/>
      <c r="AI67" s="107">
        <f t="shared" si="59"/>
        <v>0</v>
      </c>
      <c r="AJ67" s="75"/>
      <c r="AK67" s="28"/>
      <c r="AL67" s="81"/>
    </row>
    <row r="68" spans="1:38" s="2" customFormat="1" x14ac:dyDescent="0.2">
      <c r="A68" s="7"/>
      <c r="B68" s="73" t="s">
        <v>18</v>
      </c>
      <c r="C68" s="41"/>
      <c r="D68" s="38"/>
      <c r="E68" s="38"/>
      <c r="F68" s="38"/>
      <c r="G68" s="38"/>
      <c r="H68" s="38"/>
      <c r="I68" s="38"/>
      <c r="J68" s="39"/>
      <c r="K68" s="74">
        <f>'Questionnaire Data'!DV2</f>
        <v>0</v>
      </c>
      <c r="L68" s="75"/>
      <c r="M68" s="74">
        <f t="shared" si="48"/>
        <v>0</v>
      </c>
      <c r="N68" s="75"/>
      <c r="O68" s="74">
        <f t="shared" si="49"/>
        <v>0</v>
      </c>
      <c r="P68" s="75"/>
      <c r="Q68" s="74">
        <f t="shared" si="50"/>
        <v>0</v>
      </c>
      <c r="R68" s="75"/>
      <c r="S68" s="74">
        <f t="shared" si="51"/>
        <v>0</v>
      </c>
      <c r="T68" s="75"/>
      <c r="U68" s="74">
        <f t="shared" si="52"/>
        <v>0</v>
      </c>
      <c r="V68" s="75"/>
      <c r="W68" s="74">
        <f t="shared" si="53"/>
        <v>0</v>
      </c>
      <c r="X68" s="75"/>
      <c r="Y68" s="74">
        <f t="shared" si="54"/>
        <v>0</v>
      </c>
      <c r="Z68" s="75"/>
      <c r="AA68" s="74">
        <f t="shared" si="55"/>
        <v>0</v>
      </c>
      <c r="AB68" s="75"/>
      <c r="AC68" s="74">
        <f t="shared" si="56"/>
        <v>0</v>
      </c>
      <c r="AD68" s="75"/>
      <c r="AE68" s="74">
        <f t="shared" si="57"/>
        <v>0</v>
      </c>
      <c r="AF68" s="75"/>
      <c r="AG68" s="74">
        <f t="shared" si="58"/>
        <v>0</v>
      </c>
      <c r="AH68" s="75"/>
      <c r="AI68" s="107">
        <f t="shared" si="59"/>
        <v>0</v>
      </c>
      <c r="AJ68" s="75"/>
      <c r="AK68" s="28"/>
      <c r="AL68" s="81"/>
    </row>
    <row r="69" spans="1:38" s="2" customFormat="1" x14ac:dyDescent="0.2">
      <c r="A69" s="7"/>
      <c r="B69" s="73" t="s">
        <v>32</v>
      </c>
      <c r="C69" s="41"/>
      <c r="D69" s="38"/>
      <c r="E69" s="38"/>
      <c r="F69" s="38"/>
      <c r="G69" s="38"/>
      <c r="H69" s="38"/>
      <c r="I69" s="38"/>
      <c r="J69" s="39"/>
      <c r="K69" s="74">
        <f>'Questionnaire Data'!DW2</f>
        <v>0</v>
      </c>
      <c r="L69" s="75"/>
      <c r="M69" s="74">
        <f t="shared" si="48"/>
        <v>0</v>
      </c>
      <c r="N69" s="75"/>
      <c r="O69" s="74">
        <f t="shared" si="49"/>
        <v>0</v>
      </c>
      <c r="P69" s="75"/>
      <c r="Q69" s="74">
        <f t="shared" si="50"/>
        <v>0</v>
      </c>
      <c r="R69" s="75"/>
      <c r="S69" s="74">
        <f t="shared" si="51"/>
        <v>0</v>
      </c>
      <c r="T69" s="75"/>
      <c r="U69" s="74">
        <f t="shared" si="52"/>
        <v>0</v>
      </c>
      <c r="V69" s="75"/>
      <c r="W69" s="74">
        <f t="shared" si="53"/>
        <v>0</v>
      </c>
      <c r="X69" s="75"/>
      <c r="Y69" s="74">
        <f t="shared" si="54"/>
        <v>0</v>
      </c>
      <c r="Z69" s="75"/>
      <c r="AA69" s="74">
        <f t="shared" si="55"/>
        <v>0</v>
      </c>
      <c r="AB69" s="75"/>
      <c r="AC69" s="74">
        <f t="shared" si="56"/>
        <v>0</v>
      </c>
      <c r="AD69" s="75"/>
      <c r="AE69" s="74">
        <f t="shared" si="57"/>
        <v>0</v>
      </c>
      <c r="AF69" s="75"/>
      <c r="AG69" s="74">
        <f t="shared" si="58"/>
        <v>0</v>
      </c>
      <c r="AH69" s="75"/>
      <c r="AI69" s="107">
        <f t="shared" si="59"/>
        <v>0</v>
      </c>
      <c r="AJ69" s="75"/>
      <c r="AK69" s="28"/>
      <c r="AL69" s="81"/>
    </row>
    <row r="70" spans="1:38" s="2" customFormat="1" x14ac:dyDescent="0.2">
      <c r="A70" s="7"/>
      <c r="B70" s="73" t="s">
        <v>20</v>
      </c>
      <c r="C70" s="41"/>
      <c r="D70" s="38"/>
      <c r="E70" s="38"/>
      <c r="F70" s="38"/>
      <c r="G70" s="38"/>
      <c r="H70" s="38"/>
      <c r="I70" s="38"/>
      <c r="J70" s="39"/>
      <c r="K70" s="74">
        <f>'Questionnaire Data'!DO2</f>
        <v>0</v>
      </c>
      <c r="L70" s="75"/>
      <c r="M70" s="74">
        <f t="shared" si="48"/>
        <v>0</v>
      </c>
      <c r="N70" s="75"/>
      <c r="O70" s="74">
        <f t="shared" si="49"/>
        <v>0</v>
      </c>
      <c r="P70" s="75"/>
      <c r="Q70" s="74">
        <f t="shared" si="50"/>
        <v>0</v>
      </c>
      <c r="R70" s="75"/>
      <c r="S70" s="74">
        <f t="shared" si="51"/>
        <v>0</v>
      </c>
      <c r="T70" s="75"/>
      <c r="U70" s="74">
        <f t="shared" si="52"/>
        <v>0</v>
      </c>
      <c r="V70" s="75"/>
      <c r="W70" s="74">
        <f t="shared" si="53"/>
        <v>0</v>
      </c>
      <c r="X70" s="75"/>
      <c r="Y70" s="74">
        <f t="shared" si="54"/>
        <v>0</v>
      </c>
      <c r="Z70" s="75"/>
      <c r="AA70" s="74">
        <f t="shared" si="55"/>
        <v>0</v>
      </c>
      <c r="AB70" s="75"/>
      <c r="AC70" s="74">
        <f t="shared" si="56"/>
        <v>0</v>
      </c>
      <c r="AD70" s="75"/>
      <c r="AE70" s="74">
        <f t="shared" si="57"/>
        <v>0</v>
      </c>
      <c r="AF70" s="75"/>
      <c r="AG70" s="74">
        <f t="shared" si="58"/>
        <v>0</v>
      </c>
      <c r="AH70" s="75"/>
      <c r="AI70" s="107">
        <f t="shared" si="59"/>
        <v>0</v>
      </c>
      <c r="AJ70" s="75"/>
      <c r="AK70" s="28"/>
      <c r="AL70" s="81"/>
    </row>
    <row r="71" spans="1:38" s="2" customFormat="1" x14ac:dyDescent="0.2">
      <c r="A71" s="7"/>
      <c r="B71" s="73" t="s">
        <v>30</v>
      </c>
      <c r="C71" s="41"/>
      <c r="D71" s="38"/>
      <c r="E71" s="38"/>
      <c r="F71" s="38"/>
      <c r="G71" s="38"/>
      <c r="H71" s="38"/>
      <c r="I71" s="38"/>
      <c r="J71" s="39"/>
      <c r="K71" s="74">
        <f>'Questionnaire Data'!DP2</f>
        <v>0</v>
      </c>
      <c r="L71" s="75"/>
      <c r="M71" s="74">
        <f t="shared" si="48"/>
        <v>0</v>
      </c>
      <c r="N71" s="75"/>
      <c r="O71" s="74">
        <f t="shared" si="49"/>
        <v>0</v>
      </c>
      <c r="P71" s="75"/>
      <c r="Q71" s="74">
        <f t="shared" si="50"/>
        <v>0</v>
      </c>
      <c r="R71" s="75"/>
      <c r="S71" s="74">
        <f t="shared" si="51"/>
        <v>0</v>
      </c>
      <c r="T71" s="75"/>
      <c r="U71" s="74">
        <f t="shared" si="52"/>
        <v>0</v>
      </c>
      <c r="V71" s="75"/>
      <c r="W71" s="74">
        <f t="shared" si="53"/>
        <v>0</v>
      </c>
      <c r="X71" s="75"/>
      <c r="Y71" s="74">
        <f t="shared" si="54"/>
        <v>0</v>
      </c>
      <c r="Z71" s="75"/>
      <c r="AA71" s="74">
        <f t="shared" si="55"/>
        <v>0</v>
      </c>
      <c r="AB71" s="75"/>
      <c r="AC71" s="74">
        <f t="shared" si="56"/>
        <v>0</v>
      </c>
      <c r="AD71" s="75"/>
      <c r="AE71" s="74">
        <f t="shared" si="57"/>
        <v>0</v>
      </c>
      <c r="AF71" s="75"/>
      <c r="AG71" s="74">
        <f t="shared" si="58"/>
        <v>0</v>
      </c>
      <c r="AH71" s="75"/>
      <c r="AI71" s="107">
        <f t="shared" si="59"/>
        <v>0</v>
      </c>
      <c r="AJ71" s="75"/>
      <c r="AK71" s="28"/>
      <c r="AL71" s="81"/>
    </row>
    <row r="72" spans="1:38" s="2" customFormat="1" x14ac:dyDescent="0.2">
      <c r="A72" s="7"/>
      <c r="B72" s="73" t="s">
        <v>52</v>
      </c>
      <c r="C72" s="41"/>
      <c r="D72" s="38"/>
      <c r="E72" s="38"/>
      <c r="F72" s="38"/>
      <c r="G72" s="38"/>
      <c r="H72" s="38"/>
      <c r="I72" s="38"/>
      <c r="J72" s="39"/>
      <c r="K72" s="74">
        <f>'Questionnaire Data'!DQ2</f>
        <v>0</v>
      </c>
      <c r="L72" s="75"/>
      <c r="M72" s="74">
        <f t="shared" si="48"/>
        <v>0</v>
      </c>
      <c r="N72" s="75"/>
      <c r="O72" s="74">
        <f t="shared" si="49"/>
        <v>0</v>
      </c>
      <c r="P72" s="75"/>
      <c r="Q72" s="74">
        <f t="shared" si="50"/>
        <v>0</v>
      </c>
      <c r="R72" s="75"/>
      <c r="S72" s="74">
        <f t="shared" si="51"/>
        <v>0</v>
      </c>
      <c r="T72" s="75"/>
      <c r="U72" s="74">
        <f t="shared" si="52"/>
        <v>0</v>
      </c>
      <c r="V72" s="75"/>
      <c r="W72" s="74">
        <f t="shared" si="53"/>
        <v>0</v>
      </c>
      <c r="X72" s="75"/>
      <c r="Y72" s="74">
        <f t="shared" si="54"/>
        <v>0</v>
      </c>
      <c r="Z72" s="75"/>
      <c r="AA72" s="74">
        <f t="shared" si="55"/>
        <v>0</v>
      </c>
      <c r="AB72" s="75"/>
      <c r="AC72" s="74">
        <f t="shared" si="56"/>
        <v>0</v>
      </c>
      <c r="AD72" s="75"/>
      <c r="AE72" s="74">
        <f t="shared" si="57"/>
        <v>0</v>
      </c>
      <c r="AF72" s="75"/>
      <c r="AG72" s="74">
        <f t="shared" si="58"/>
        <v>0</v>
      </c>
      <c r="AH72" s="75"/>
      <c r="AI72" s="107">
        <f t="shared" si="59"/>
        <v>0</v>
      </c>
      <c r="AJ72" s="75"/>
      <c r="AK72" s="28"/>
      <c r="AL72" s="81"/>
    </row>
    <row r="73" spans="1:38" s="2" customFormat="1" x14ac:dyDescent="0.2">
      <c r="A73" s="7"/>
      <c r="B73" s="73" t="s">
        <v>31</v>
      </c>
      <c r="C73" s="41"/>
      <c r="D73" s="38"/>
      <c r="E73" s="38"/>
      <c r="F73" s="38"/>
      <c r="G73" s="38"/>
      <c r="H73" s="38"/>
      <c r="I73" s="38"/>
      <c r="J73" s="39"/>
      <c r="K73" s="74">
        <f>'Questionnaire Data'!DR2</f>
        <v>0</v>
      </c>
      <c r="L73" s="75"/>
      <c r="M73" s="74">
        <f t="shared" si="48"/>
        <v>0</v>
      </c>
      <c r="N73" s="75"/>
      <c r="O73" s="74">
        <f t="shared" si="49"/>
        <v>0</v>
      </c>
      <c r="P73" s="75"/>
      <c r="Q73" s="74">
        <f t="shared" si="50"/>
        <v>0</v>
      </c>
      <c r="R73" s="75"/>
      <c r="S73" s="74">
        <f t="shared" si="51"/>
        <v>0</v>
      </c>
      <c r="T73" s="75"/>
      <c r="U73" s="74">
        <f t="shared" si="52"/>
        <v>0</v>
      </c>
      <c r="V73" s="75"/>
      <c r="W73" s="74">
        <f t="shared" si="53"/>
        <v>0</v>
      </c>
      <c r="X73" s="75"/>
      <c r="Y73" s="74">
        <f t="shared" si="54"/>
        <v>0</v>
      </c>
      <c r="Z73" s="75"/>
      <c r="AA73" s="74">
        <f t="shared" si="55"/>
        <v>0</v>
      </c>
      <c r="AB73" s="75"/>
      <c r="AC73" s="74">
        <f t="shared" si="56"/>
        <v>0</v>
      </c>
      <c r="AD73" s="75"/>
      <c r="AE73" s="74">
        <f t="shared" si="57"/>
        <v>0</v>
      </c>
      <c r="AF73" s="75"/>
      <c r="AG73" s="74">
        <f t="shared" si="58"/>
        <v>0</v>
      </c>
      <c r="AH73" s="75"/>
      <c r="AI73" s="107">
        <f t="shared" si="59"/>
        <v>0</v>
      </c>
      <c r="AJ73" s="75"/>
      <c r="AK73" s="28"/>
      <c r="AL73" s="81"/>
    </row>
    <row r="74" spans="1:38" s="2" customFormat="1" x14ac:dyDescent="0.2">
      <c r="A74" s="7"/>
      <c r="B74" s="73" t="s">
        <v>25</v>
      </c>
      <c r="C74" s="41"/>
      <c r="D74" s="38"/>
      <c r="E74" s="38"/>
      <c r="F74" s="38"/>
      <c r="G74" s="38"/>
      <c r="H74" s="38"/>
      <c r="I74" s="38"/>
      <c r="J74" s="39"/>
      <c r="K74" s="74">
        <f>'Questionnaire Data'!DS2</f>
        <v>0</v>
      </c>
      <c r="L74" s="75"/>
      <c r="M74" s="74">
        <f t="shared" si="48"/>
        <v>0</v>
      </c>
      <c r="N74" s="75"/>
      <c r="O74" s="74">
        <f t="shared" si="49"/>
        <v>0</v>
      </c>
      <c r="P74" s="75"/>
      <c r="Q74" s="74">
        <f t="shared" si="50"/>
        <v>0</v>
      </c>
      <c r="R74" s="75"/>
      <c r="S74" s="74">
        <f t="shared" si="51"/>
        <v>0</v>
      </c>
      <c r="T74" s="75"/>
      <c r="U74" s="74">
        <f t="shared" si="52"/>
        <v>0</v>
      </c>
      <c r="V74" s="75"/>
      <c r="W74" s="74">
        <f t="shared" si="53"/>
        <v>0</v>
      </c>
      <c r="X74" s="75"/>
      <c r="Y74" s="74">
        <f t="shared" si="54"/>
        <v>0</v>
      </c>
      <c r="Z74" s="75"/>
      <c r="AA74" s="74">
        <f t="shared" si="55"/>
        <v>0</v>
      </c>
      <c r="AB74" s="75"/>
      <c r="AC74" s="74">
        <f t="shared" si="56"/>
        <v>0</v>
      </c>
      <c r="AD74" s="75"/>
      <c r="AE74" s="74">
        <f t="shared" si="57"/>
        <v>0</v>
      </c>
      <c r="AF74" s="75"/>
      <c r="AG74" s="74">
        <f t="shared" si="58"/>
        <v>0</v>
      </c>
      <c r="AH74" s="75"/>
      <c r="AI74" s="107">
        <f t="shared" si="59"/>
        <v>0</v>
      </c>
      <c r="AJ74" s="75"/>
      <c r="AK74" s="28"/>
      <c r="AL74" s="81"/>
    </row>
    <row r="75" spans="1:38" s="2" customFormat="1" x14ac:dyDescent="0.2">
      <c r="A75" s="7"/>
      <c r="B75" s="73" t="s">
        <v>82</v>
      </c>
      <c r="C75" s="41"/>
      <c r="D75" s="38"/>
      <c r="E75" s="38"/>
      <c r="F75" s="38"/>
      <c r="G75" s="38"/>
      <c r="H75" s="38"/>
      <c r="I75" s="38"/>
      <c r="J75" s="39"/>
      <c r="K75" s="74"/>
      <c r="L75" s="75"/>
      <c r="M75" s="74">
        <f t="shared" si="48"/>
        <v>0</v>
      </c>
      <c r="N75" s="75"/>
      <c r="O75" s="74">
        <f t="shared" si="49"/>
        <v>0</v>
      </c>
      <c r="P75" s="75"/>
      <c r="Q75" s="74">
        <f t="shared" si="50"/>
        <v>0</v>
      </c>
      <c r="R75" s="75"/>
      <c r="S75" s="74">
        <f t="shared" si="51"/>
        <v>0</v>
      </c>
      <c r="T75" s="75"/>
      <c r="U75" s="74">
        <f t="shared" si="52"/>
        <v>0</v>
      </c>
      <c r="V75" s="75"/>
      <c r="W75" s="74">
        <f t="shared" si="53"/>
        <v>0</v>
      </c>
      <c r="X75" s="75"/>
      <c r="Y75" s="74">
        <f t="shared" si="54"/>
        <v>0</v>
      </c>
      <c r="Z75" s="75"/>
      <c r="AA75" s="74">
        <f t="shared" si="55"/>
        <v>0</v>
      </c>
      <c r="AB75" s="75"/>
      <c r="AC75" s="74">
        <f t="shared" si="56"/>
        <v>0</v>
      </c>
      <c r="AD75" s="75"/>
      <c r="AE75" s="74">
        <f t="shared" si="57"/>
        <v>0</v>
      </c>
      <c r="AF75" s="75"/>
      <c r="AG75" s="74">
        <f t="shared" si="58"/>
        <v>0</v>
      </c>
      <c r="AH75" s="75"/>
      <c r="AI75" s="107">
        <f t="shared" si="59"/>
        <v>0</v>
      </c>
      <c r="AJ75" s="75"/>
      <c r="AK75" s="28"/>
      <c r="AL75" s="81"/>
    </row>
    <row r="76" spans="1:38" s="2" customFormat="1" x14ac:dyDescent="0.2">
      <c r="A76" s="7"/>
      <c r="B76" s="73" t="s">
        <v>83</v>
      </c>
      <c r="C76" s="41"/>
      <c r="D76" s="38"/>
      <c r="E76" s="38"/>
      <c r="F76" s="38"/>
      <c r="G76" s="38"/>
      <c r="H76" s="38"/>
      <c r="I76" s="38"/>
      <c r="J76" s="39"/>
      <c r="K76" s="74"/>
      <c r="L76" s="75"/>
      <c r="M76" s="74">
        <f t="shared" si="48"/>
        <v>0</v>
      </c>
      <c r="N76" s="75"/>
      <c r="O76" s="74">
        <f t="shared" si="49"/>
        <v>0</v>
      </c>
      <c r="P76" s="75"/>
      <c r="Q76" s="74">
        <f t="shared" si="50"/>
        <v>0</v>
      </c>
      <c r="R76" s="75"/>
      <c r="S76" s="74">
        <f t="shared" si="51"/>
        <v>0</v>
      </c>
      <c r="T76" s="75"/>
      <c r="U76" s="74">
        <f t="shared" si="52"/>
        <v>0</v>
      </c>
      <c r="V76" s="75"/>
      <c r="W76" s="74">
        <f t="shared" si="53"/>
        <v>0</v>
      </c>
      <c r="X76" s="75"/>
      <c r="Y76" s="74">
        <f t="shared" si="54"/>
        <v>0</v>
      </c>
      <c r="Z76" s="75"/>
      <c r="AA76" s="74">
        <f t="shared" si="55"/>
        <v>0</v>
      </c>
      <c r="AB76" s="75"/>
      <c r="AC76" s="74">
        <f t="shared" si="56"/>
        <v>0</v>
      </c>
      <c r="AD76" s="75"/>
      <c r="AE76" s="74">
        <f t="shared" si="57"/>
        <v>0</v>
      </c>
      <c r="AF76" s="75"/>
      <c r="AG76" s="74">
        <f t="shared" si="58"/>
        <v>0</v>
      </c>
      <c r="AH76" s="75"/>
      <c r="AI76" s="107">
        <f t="shared" si="59"/>
        <v>0</v>
      </c>
      <c r="AJ76" s="75"/>
      <c r="AK76" s="28"/>
      <c r="AL76" s="81"/>
    </row>
    <row r="77" spans="1:38" s="2" customFormat="1" x14ac:dyDescent="0.2">
      <c r="A77" s="7"/>
      <c r="B77" s="73" t="s">
        <v>84</v>
      </c>
      <c r="C77" s="41"/>
      <c r="D77" s="38"/>
      <c r="E77" s="38"/>
      <c r="F77" s="38"/>
      <c r="G77" s="38"/>
      <c r="H77" s="38"/>
      <c r="I77" s="38"/>
      <c r="J77" s="39"/>
      <c r="K77" s="74"/>
      <c r="L77" s="75"/>
      <c r="M77" s="74">
        <f t="shared" si="48"/>
        <v>0</v>
      </c>
      <c r="N77" s="75"/>
      <c r="O77" s="74">
        <f t="shared" si="49"/>
        <v>0</v>
      </c>
      <c r="P77" s="75"/>
      <c r="Q77" s="74">
        <f t="shared" si="50"/>
        <v>0</v>
      </c>
      <c r="R77" s="75"/>
      <c r="S77" s="74">
        <f t="shared" si="51"/>
        <v>0</v>
      </c>
      <c r="T77" s="75"/>
      <c r="U77" s="74">
        <f t="shared" si="52"/>
        <v>0</v>
      </c>
      <c r="V77" s="75"/>
      <c r="W77" s="74">
        <f t="shared" si="53"/>
        <v>0</v>
      </c>
      <c r="X77" s="75"/>
      <c r="Y77" s="74">
        <f t="shared" si="54"/>
        <v>0</v>
      </c>
      <c r="Z77" s="75"/>
      <c r="AA77" s="74">
        <f t="shared" si="55"/>
        <v>0</v>
      </c>
      <c r="AB77" s="75"/>
      <c r="AC77" s="74">
        <f t="shared" si="56"/>
        <v>0</v>
      </c>
      <c r="AD77" s="75"/>
      <c r="AE77" s="74">
        <f t="shared" si="57"/>
        <v>0</v>
      </c>
      <c r="AF77" s="75"/>
      <c r="AG77" s="74">
        <f t="shared" si="58"/>
        <v>0</v>
      </c>
      <c r="AH77" s="75"/>
      <c r="AI77" s="107">
        <f t="shared" si="59"/>
        <v>0</v>
      </c>
      <c r="AJ77" s="75"/>
      <c r="AK77" s="28"/>
      <c r="AL77" s="81"/>
    </row>
    <row r="78" spans="1:38" s="2" customFormat="1" ht="6" customHeight="1" thickBot="1" x14ac:dyDescent="0.25">
      <c r="A78" s="7"/>
      <c r="B78" s="37" t="s">
        <v>6</v>
      </c>
      <c r="C78" s="36"/>
      <c r="D78" s="19"/>
      <c r="E78" s="29"/>
      <c r="F78" s="19"/>
      <c r="G78" s="29"/>
      <c r="H78" s="19"/>
      <c r="I78" s="19"/>
      <c r="J78" s="34"/>
      <c r="K78" s="33"/>
      <c r="L78" s="32"/>
      <c r="M78" s="33"/>
      <c r="N78" s="32"/>
      <c r="O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2"/>
      <c r="AA78" s="33"/>
      <c r="AB78" s="32"/>
      <c r="AC78" s="33"/>
      <c r="AD78" s="32"/>
      <c r="AE78" s="33"/>
      <c r="AF78" s="32"/>
      <c r="AG78" s="33"/>
      <c r="AH78" s="32"/>
      <c r="AI78" s="33"/>
      <c r="AJ78" s="32"/>
      <c r="AK78" s="32"/>
      <c r="AL78" s="81"/>
    </row>
    <row r="79" spans="1:38" s="2" customFormat="1" ht="17" thickBot="1" x14ac:dyDescent="0.25">
      <c r="A79" s="7"/>
      <c r="B79" s="14" t="s">
        <v>96</v>
      </c>
      <c r="C79" s="13"/>
      <c r="D79" s="31">
        <f>SUM(D61:D77)</f>
        <v>0</v>
      </c>
      <c r="E79" s="29"/>
      <c r="F79" s="31">
        <f>SUM(F61:F77)</f>
        <v>0</v>
      </c>
      <c r="G79" s="29"/>
      <c r="H79" s="50">
        <f>IFERROR(SUMPRODUCT(F61:F77,H61:H77)/F79,0)</f>
        <v>0</v>
      </c>
      <c r="I79" s="19"/>
      <c r="J79" s="30"/>
      <c r="K79" s="31">
        <f>SUM(K61:K77)</f>
        <v>0</v>
      </c>
      <c r="L79" s="19"/>
      <c r="M79" s="31">
        <f>SUM(M61:M77)</f>
        <v>0</v>
      </c>
      <c r="N79" s="19"/>
      <c r="O79" s="31">
        <f>SUM(O61:O77)</f>
        <v>0</v>
      </c>
      <c r="P79" s="19"/>
      <c r="Q79" s="31">
        <f>SUM(Q61:Q77)</f>
        <v>0</v>
      </c>
      <c r="R79" s="19"/>
      <c r="S79" s="31">
        <f>SUM(S61:S77)</f>
        <v>0</v>
      </c>
      <c r="T79" s="19"/>
      <c r="U79" s="31">
        <f>SUM(U61:U77)</f>
        <v>0</v>
      </c>
      <c r="V79" s="19"/>
      <c r="W79" s="31">
        <f>SUM(W61:W77)</f>
        <v>0</v>
      </c>
      <c r="X79" s="19"/>
      <c r="Y79" s="31">
        <f>SUM(Y61:Y77)</f>
        <v>0</v>
      </c>
      <c r="Z79" s="19"/>
      <c r="AA79" s="31">
        <f>SUM(AA61:AA77)</f>
        <v>0</v>
      </c>
      <c r="AB79" s="19"/>
      <c r="AC79" s="31">
        <f>SUM(AC61:AC77)</f>
        <v>0</v>
      </c>
      <c r="AD79" s="19"/>
      <c r="AE79" s="31">
        <f>SUM(AE61:AE77)</f>
        <v>0</v>
      </c>
      <c r="AF79" s="19"/>
      <c r="AG79" s="31">
        <f>SUM(AG61:AG77)</f>
        <v>0</v>
      </c>
      <c r="AH79" s="19"/>
      <c r="AI79" s="31">
        <f>SUM(AI61:AI77)</f>
        <v>0</v>
      </c>
      <c r="AJ79" s="19"/>
      <c r="AK79" s="28"/>
      <c r="AL79" s="81"/>
    </row>
    <row r="80" spans="1:38" s="2" customFormat="1" ht="6" customHeight="1" thickTop="1" x14ac:dyDescent="0.2">
      <c r="A80" s="7"/>
      <c r="B80" s="48" t="s">
        <v>6</v>
      </c>
      <c r="C80" s="4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81"/>
    </row>
    <row r="81" spans="1:38" s="2" customFormat="1" ht="15" customHeight="1" x14ac:dyDescent="0.2">
      <c r="A81" s="45"/>
      <c r="B81" s="27" t="s">
        <v>6</v>
      </c>
      <c r="C81" s="27"/>
      <c r="D81" s="109" t="s">
        <v>45</v>
      </c>
      <c r="E81" s="109"/>
      <c r="F81" s="109"/>
      <c r="G81" s="109"/>
      <c r="H81" s="109"/>
      <c r="I81" s="109"/>
      <c r="J81" s="109"/>
      <c r="K81" s="109"/>
      <c r="L81" s="109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28"/>
      <c r="AL81" s="108" t="s">
        <v>100</v>
      </c>
    </row>
    <row r="82" spans="1:38" s="2" customFormat="1" ht="6" customHeight="1" x14ac:dyDescent="0.2">
      <c r="A82" s="7"/>
      <c r="B82" s="44" t="s">
        <v>6</v>
      </c>
      <c r="C82" s="43"/>
      <c r="D82" s="42"/>
      <c r="E82" s="29"/>
      <c r="F82" s="42"/>
      <c r="G82" s="29"/>
      <c r="H82" s="42"/>
      <c r="I82" s="28"/>
      <c r="J82" s="29"/>
      <c r="K82" s="42"/>
      <c r="L82" s="28"/>
      <c r="M82" s="42"/>
      <c r="N82" s="28"/>
      <c r="O82" s="42"/>
      <c r="P82" s="28"/>
      <c r="Q82" s="42"/>
      <c r="R82" s="28"/>
      <c r="S82" s="42"/>
      <c r="T82" s="28"/>
      <c r="U82" s="42"/>
      <c r="V82" s="28"/>
      <c r="W82" s="42"/>
      <c r="X82" s="28"/>
      <c r="Y82" s="42"/>
      <c r="Z82" s="28"/>
      <c r="AA82" s="42"/>
      <c r="AB82" s="28"/>
      <c r="AC82" s="42"/>
      <c r="AD82" s="28"/>
      <c r="AE82" s="42"/>
      <c r="AF82" s="28"/>
      <c r="AG82" s="42"/>
      <c r="AH82" s="28"/>
      <c r="AI82" s="42"/>
      <c r="AJ82" s="28"/>
      <c r="AK82" s="28"/>
      <c r="AL82" s="108"/>
    </row>
    <row r="83" spans="1:38" s="2" customFormat="1" x14ac:dyDescent="0.2">
      <c r="A83" s="7"/>
      <c r="B83" s="24" t="s">
        <v>36</v>
      </c>
      <c r="C83" s="43"/>
      <c r="D83" s="24" t="s">
        <v>38</v>
      </c>
      <c r="E83" s="6"/>
      <c r="F83" s="24" t="s">
        <v>35</v>
      </c>
      <c r="G83" s="5"/>
      <c r="H83" s="24" t="s">
        <v>0</v>
      </c>
      <c r="I83" s="6"/>
      <c r="J83" s="25"/>
      <c r="K83" s="105" t="str">
        <f>K$8</f>
        <v>Jan</v>
      </c>
      <c r="L83" s="6"/>
      <c r="M83" s="105" t="str">
        <f>M$8</f>
        <v>Feb</v>
      </c>
      <c r="N83" s="6"/>
      <c r="O83" s="105" t="str">
        <f>O$8</f>
        <v>Mar</v>
      </c>
      <c r="P83" s="6"/>
      <c r="Q83" s="105" t="str">
        <f>Q$8</f>
        <v>Apr</v>
      </c>
      <c r="R83" s="6"/>
      <c r="S83" s="105" t="str">
        <f>S$8</f>
        <v>May</v>
      </c>
      <c r="T83" s="6"/>
      <c r="U83" s="105" t="str">
        <f>U$8</f>
        <v>Jun</v>
      </c>
      <c r="V83" s="6"/>
      <c r="W83" s="105" t="str">
        <f>W$8</f>
        <v>Jul</v>
      </c>
      <c r="X83" s="6"/>
      <c r="Y83" s="105" t="str">
        <f>Y$8</f>
        <v>Aug</v>
      </c>
      <c r="Z83" s="6"/>
      <c r="AA83" s="105" t="str">
        <f>AA$8</f>
        <v>Sep</v>
      </c>
      <c r="AB83" s="6"/>
      <c r="AC83" s="105" t="str">
        <f>AC$8</f>
        <v>Oct</v>
      </c>
      <c r="AD83" s="6"/>
      <c r="AE83" s="105" t="str">
        <f>AE$8</f>
        <v>Nov</v>
      </c>
      <c r="AF83" s="6"/>
      <c r="AG83" s="105" t="str">
        <f>AG$8</f>
        <v>Dec</v>
      </c>
      <c r="AH83" s="6"/>
      <c r="AI83" s="105" t="s">
        <v>97</v>
      </c>
      <c r="AJ83" s="6"/>
      <c r="AK83" s="28"/>
      <c r="AL83" s="108"/>
    </row>
    <row r="84" spans="1:38" s="2" customFormat="1" ht="6" customHeight="1" x14ac:dyDescent="0.2">
      <c r="A84" s="7"/>
      <c r="B84" s="44" t="s">
        <v>6</v>
      </c>
      <c r="C84" s="43"/>
      <c r="D84" s="42"/>
      <c r="E84" s="38"/>
      <c r="F84" s="38"/>
      <c r="G84" s="29"/>
      <c r="H84" s="38"/>
      <c r="I84" s="38"/>
      <c r="J84" s="30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19"/>
      <c r="AJ84" s="38"/>
      <c r="AK84" s="28"/>
      <c r="AL84" s="81"/>
    </row>
    <row r="85" spans="1:38" s="2" customFormat="1" ht="14" customHeight="1" x14ac:dyDescent="0.2">
      <c r="A85" s="7"/>
      <c r="B85" s="73" t="s">
        <v>46</v>
      </c>
      <c r="C85" s="41"/>
      <c r="D85" s="38"/>
      <c r="E85" s="38"/>
      <c r="F85" s="38"/>
      <c r="G85" s="40"/>
      <c r="H85" s="38"/>
      <c r="I85" s="38"/>
      <c r="J85" s="39"/>
      <c r="K85" s="74">
        <f>'Questionnaire Data'!EH2/12</f>
        <v>0</v>
      </c>
      <c r="L85" s="38"/>
      <c r="M85" s="74">
        <f>K85</f>
        <v>0</v>
      </c>
      <c r="N85" s="38"/>
      <c r="O85" s="74">
        <f>M85</f>
        <v>0</v>
      </c>
      <c r="P85" s="38"/>
      <c r="Q85" s="74">
        <f>O85</f>
        <v>0</v>
      </c>
      <c r="R85" s="38"/>
      <c r="S85" s="74">
        <f>Q85</f>
        <v>0</v>
      </c>
      <c r="T85" s="38"/>
      <c r="U85" s="74">
        <f>S85</f>
        <v>0</v>
      </c>
      <c r="V85" s="38"/>
      <c r="W85" s="74">
        <f>U85</f>
        <v>0</v>
      </c>
      <c r="X85" s="38"/>
      <c r="Y85" s="74">
        <f>W85</f>
        <v>0</v>
      </c>
      <c r="Z85" s="38"/>
      <c r="AA85" s="74">
        <f>Y85</f>
        <v>0</v>
      </c>
      <c r="AB85" s="38"/>
      <c r="AC85" s="74">
        <f>AA85</f>
        <v>0</v>
      </c>
      <c r="AD85" s="38"/>
      <c r="AE85" s="74">
        <f>AC85</f>
        <v>0</v>
      </c>
      <c r="AF85" s="38"/>
      <c r="AG85" s="74">
        <f>AE85</f>
        <v>0</v>
      </c>
      <c r="AH85" s="38"/>
      <c r="AI85" s="107">
        <f>SUM(K85:AG85)</f>
        <v>0</v>
      </c>
      <c r="AJ85" s="38"/>
      <c r="AK85" s="28"/>
      <c r="AL85" s="108" t="s">
        <v>101</v>
      </c>
    </row>
    <row r="86" spans="1:38" s="2" customFormat="1" ht="14" customHeight="1" x14ac:dyDescent="0.2">
      <c r="A86" s="7"/>
      <c r="B86" s="73" t="s">
        <v>13</v>
      </c>
      <c r="C86" s="41"/>
      <c r="D86" s="38"/>
      <c r="E86" s="38"/>
      <c r="F86" s="38"/>
      <c r="G86" s="40"/>
      <c r="H86" s="38"/>
      <c r="I86" s="38"/>
      <c r="J86" s="39"/>
      <c r="K86" s="74">
        <f>'Questionnaire Data'!ED2/12</f>
        <v>0</v>
      </c>
      <c r="L86" s="38"/>
      <c r="M86" s="74">
        <f t="shared" ref="M86:M100" si="60">K86</f>
        <v>0</v>
      </c>
      <c r="N86" s="38"/>
      <c r="O86" s="74">
        <f t="shared" ref="O86:O100" si="61">M86</f>
        <v>0</v>
      </c>
      <c r="P86" s="38"/>
      <c r="Q86" s="74">
        <f t="shared" ref="Q86:Q100" si="62">O86</f>
        <v>0</v>
      </c>
      <c r="R86" s="38"/>
      <c r="S86" s="74">
        <f t="shared" ref="S86:S100" si="63">Q86</f>
        <v>0</v>
      </c>
      <c r="T86" s="38"/>
      <c r="U86" s="74">
        <f t="shared" ref="U86:U100" si="64">S86</f>
        <v>0</v>
      </c>
      <c r="V86" s="38"/>
      <c r="W86" s="74">
        <f t="shared" ref="W86:W100" si="65">U86</f>
        <v>0</v>
      </c>
      <c r="X86" s="38"/>
      <c r="Y86" s="74">
        <f t="shared" ref="Y86:Y100" si="66">W86</f>
        <v>0</v>
      </c>
      <c r="Z86" s="38"/>
      <c r="AA86" s="74">
        <f t="shared" ref="AA86:AA100" si="67">Y86</f>
        <v>0</v>
      </c>
      <c r="AB86" s="38"/>
      <c r="AC86" s="74">
        <f t="shared" ref="AC86:AC100" si="68">AA86</f>
        <v>0</v>
      </c>
      <c r="AD86" s="38"/>
      <c r="AE86" s="74">
        <f t="shared" ref="AE86:AE100" si="69">AC86</f>
        <v>0</v>
      </c>
      <c r="AF86" s="38"/>
      <c r="AG86" s="74">
        <f t="shared" ref="AG86:AG100" si="70">AE86</f>
        <v>0</v>
      </c>
      <c r="AH86" s="38"/>
      <c r="AI86" s="107">
        <f t="shared" ref="AI86:AI100" si="71">SUM(K86:AG86)</f>
        <v>0</v>
      </c>
      <c r="AJ86" s="38"/>
      <c r="AK86" s="28"/>
      <c r="AL86" s="108"/>
    </row>
    <row r="87" spans="1:38" s="2" customFormat="1" ht="14" customHeight="1" x14ac:dyDescent="0.2">
      <c r="A87" s="7"/>
      <c r="B87" s="73" t="s">
        <v>86</v>
      </c>
      <c r="C87" s="41"/>
      <c r="D87" s="38"/>
      <c r="E87" s="38"/>
      <c r="F87" s="38"/>
      <c r="G87" s="40"/>
      <c r="H87" s="38"/>
      <c r="I87" s="38"/>
      <c r="J87" s="39"/>
      <c r="K87" s="74">
        <f>'Questionnaire Data'!EM2</f>
        <v>0</v>
      </c>
      <c r="L87" s="38"/>
      <c r="M87" s="74">
        <f t="shared" si="60"/>
        <v>0</v>
      </c>
      <c r="N87" s="38"/>
      <c r="O87" s="74">
        <f t="shared" si="61"/>
        <v>0</v>
      </c>
      <c r="P87" s="38"/>
      <c r="Q87" s="74">
        <f t="shared" si="62"/>
        <v>0</v>
      </c>
      <c r="R87" s="38"/>
      <c r="S87" s="74">
        <f t="shared" si="63"/>
        <v>0</v>
      </c>
      <c r="T87" s="38"/>
      <c r="U87" s="74">
        <f t="shared" si="64"/>
        <v>0</v>
      </c>
      <c r="V87" s="38"/>
      <c r="W87" s="74">
        <f t="shared" si="65"/>
        <v>0</v>
      </c>
      <c r="X87" s="38"/>
      <c r="Y87" s="74">
        <f t="shared" si="66"/>
        <v>0</v>
      </c>
      <c r="Z87" s="38"/>
      <c r="AA87" s="74">
        <f t="shared" si="67"/>
        <v>0</v>
      </c>
      <c r="AB87" s="38"/>
      <c r="AC87" s="74">
        <f t="shared" si="68"/>
        <v>0</v>
      </c>
      <c r="AD87" s="38"/>
      <c r="AE87" s="74">
        <f t="shared" si="69"/>
        <v>0</v>
      </c>
      <c r="AF87" s="38"/>
      <c r="AG87" s="74">
        <f t="shared" si="70"/>
        <v>0</v>
      </c>
      <c r="AH87" s="38"/>
      <c r="AI87" s="107">
        <f t="shared" si="71"/>
        <v>0</v>
      </c>
      <c r="AJ87" s="38"/>
      <c r="AK87" s="28"/>
      <c r="AL87" s="108"/>
    </row>
    <row r="88" spans="1:38" s="2" customFormat="1" ht="14" customHeight="1" x14ac:dyDescent="0.2">
      <c r="A88" s="7"/>
      <c r="B88" s="73" t="s">
        <v>85</v>
      </c>
      <c r="C88" s="41"/>
      <c r="D88" s="38"/>
      <c r="E88" s="38"/>
      <c r="F88" s="38"/>
      <c r="G88" s="40"/>
      <c r="H88" s="38"/>
      <c r="I88" s="38"/>
      <c r="J88" s="39"/>
      <c r="K88" s="74">
        <f>'Questionnaire Data'!EC2/12</f>
        <v>0</v>
      </c>
      <c r="L88" s="38"/>
      <c r="M88" s="74">
        <f t="shared" si="60"/>
        <v>0</v>
      </c>
      <c r="N88" s="38"/>
      <c r="O88" s="74">
        <f t="shared" si="61"/>
        <v>0</v>
      </c>
      <c r="P88" s="38"/>
      <c r="Q88" s="74">
        <f t="shared" si="62"/>
        <v>0</v>
      </c>
      <c r="R88" s="38"/>
      <c r="S88" s="74">
        <f t="shared" si="63"/>
        <v>0</v>
      </c>
      <c r="T88" s="38"/>
      <c r="U88" s="74">
        <f t="shared" si="64"/>
        <v>0</v>
      </c>
      <c r="V88" s="38"/>
      <c r="W88" s="74">
        <f t="shared" si="65"/>
        <v>0</v>
      </c>
      <c r="X88" s="38"/>
      <c r="Y88" s="74">
        <f t="shared" si="66"/>
        <v>0</v>
      </c>
      <c r="Z88" s="38"/>
      <c r="AA88" s="74">
        <f t="shared" si="67"/>
        <v>0</v>
      </c>
      <c r="AB88" s="38"/>
      <c r="AC88" s="74">
        <f t="shared" si="68"/>
        <v>0</v>
      </c>
      <c r="AD88" s="38"/>
      <c r="AE88" s="74">
        <f t="shared" si="69"/>
        <v>0</v>
      </c>
      <c r="AF88" s="38"/>
      <c r="AG88" s="74">
        <f t="shared" si="70"/>
        <v>0</v>
      </c>
      <c r="AH88" s="38"/>
      <c r="AI88" s="107">
        <f t="shared" si="71"/>
        <v>0</v>
      </c>
      <c r="AJ88" s="38"/>
      <c r="AK88" s="28"/>
      <c r="AL88" s="108"/>
    </row>
    <row r="89" spans="1:38" s="2" customFormat="1" ht="14" customHeight="1" x14ac:dyDescent="0.2">
      <c r="A89" s="7"/>
      <c r="B89" s="73" t="s">
        <v>17</v>
      </c>
      <c r="C89" s="41"/>
      <c r="D89" s="38"/>
      <c r="E89" s="38"/>
      <c r="F89" s="38"/>
      <c r="G89" s="40"/>
      <c r="H89" s="38"/>
      <c r="I89" s="38"/>
      <c r="J89" s="39"/>
      <c r="K89" s="74">
        <f>'Questionnaire Data'!EK2/12</f>
        <v>0</v>
      </c>
      <c r="L89" s="38"/>
      <c r="M89" s="74">
        <f t="shared" si="60"/>
        <v>0</v>
      </c>
      <c r="N89" s="38"/>
      <c r="O89" s="74">
        <f t="shared" si="61"/>
        <v>0</v>
      </c>
      <c r="P89" s="38"/>
      <c r="Q89" s="74">
        <f t="shared" si="62"/>
        <v>0</v>
      </c>
      <c r="R89" s="38"/>
      <c r="S89" s="74">
        <f t="shared" si="63"/>
        <v>0</v>
      </c>
      <c r="T89" s="38"/>
      <c r="U89" s="74">
        <f t="shared" si="64"/>
        <v>0</v>
      </c>
      <c r="V89" s="38"/>
      <c r="W89" s="74">
        <f t="shared" si="65"/>
        <v>0</v>
      </c>
      <c r="X89" s="38"/>
      <c r="Y89" s="74">
        <f t="shared" si="66"/>
        <v>0</v>
      </c>
      <c r="Z89" s="38"/>
      <c r="AA89" s="74">
        <f t="shared" si="67"/>
        <v>0</v>
      </c>
      <c r="AB89" s="38"/>
      <c r="AC89" s="74">
        <f t="shared" si="68"/>
        <v>0</v>
      </c>
      <c r="AD89" s="38"/>
      <c r="AE89" s="74">
        <f t="shared" si="69"/>
        <v>0</v>
      </c>
      <c r="AF89" s="38"/>
      <c r="AG89" s="74">
        <f t="shared" si="70"/>
        <v>0</v>
      </c>
      <c r="AH89" s="38"/>
      <c r="AI89" s="107">
        <f t="shared" si="71"/>
        <v>0</v>
      </c>
      <c r="AJ89" s="38"/>
      <c r="AK89" s="28"/>
      <c r="AL89" s="72"/>
    </row>
    <row r="90" spans="1:38" s="2" customFormat="1" ht="14" customHeight="1" x14ac:dyDescent="0.2">
      <c r="A90" s="7"/>
      <c r="B90" s="73" t="s">
        <v>48</v>
      </c>
      <c r="C90" s="41"/>
      <c r="D90" s="38"/>
      <c r="E90" s="38"/>
      <c r="F90" s="38"/>
      <c r="G90" s="40"/>
      <c r="H90" s="38"/>
      <c r="I90" s="38"/>
      <c r="J90" s="39"/>
      <c r="K90" s="74">
        <f>'Questionnaire Data'!EL2/12</f>
        <v>0</v>
      </c>
      <c r="L90" s="38"/>
      <c r="M90" s="74">
        <f t="shared" si="60"/>
        <v>0</v>
      </c>
      <c r="N90" s="38"/>
      <c r="O90" s="74">
        <f t="shared" si="61"/>
        <v>0</v>
      </c>
      <c r="P90" s="38"/>
      <c r="Q90" s="74">
        <f t="shared" si="62"/>
        <v>0</v>
      </c>
      <c r="R90" s="38"/>
      <c r="S90" s="74">
        <f t="shared" si="63"/>
        <v>0</v>
      </c>
      <c r="T90" s="38"/>
      <c r="U90" s="74">
        <f t="shared" si="64"/>
        <v>0</v>
      </c>
      <c r="V90" s="38"/>
      <c r="W90" s="74">
        <f t="shared" si="65"/>
        <v>0</v>
      </c>
      <c r="X90" s="38"/>
      <c r="Y90" s="74">
        <f t="shared" si="66"/>
        <v>0</v>
      </c>
      <c r="Z90" s="38"/>
      <c r="AA90" s="74">
        <f t="shared" si="67"/>
        <v>0</v>
      </c>
      <c r="AB90" s="38"/>
      <c r="AC90" s="74">
        <f t="shared" si="68"/>
        <v>0</v>
      </c>
      <c r="AD90" s="38"/>
      <c r="AE90" s="74">
        <f t="shared" si="69"/>
        <v>0</v>
      </c>
      <c r="AF90" s="38"/>
      <c r="AG90" s="74">
        <f t="shared" si="70"/>
        <v>0</v>
      </c>
      <c r="AH90" s="38"/>
      <c r="AI90" s="107">
        <f t="shared" si="71"/>
        <v>0</v>
      </c>
      <c r="AJ90" s="38"/>
      <c r="AK90" s="28"/>
      <c r="AL90" s="72"/>
    </row>
    <row r="91" spans="1:38" s="2" customFormat="1" ht="14" customHeight="1" x14ac:dyDescent="0.2">
      <c r="A91" s="7"/>
      <c r="B91" s="73" t="s">
        <v>26</v>
      </c>
      <c r="C91" s="41"/>
      <c r="D91" s="38"/>
      <c r="E91" s="38"/>
      <c r="F91" s="38"/>
      <c r="G91" s="40"/>
      <c r="H91" s="38"/>
      <c r="I91" s="38"/>
      <c r="J91" s="39"/>
      <c r="K91" s="74">
        <f>'Questionnaire Data'!EE2/12</f>
        <v>0</v>
      </c>
      <c r="L91" s="38"/>
      <c r="M91" s="74">
        <f t="shared" si="60"/>
        <v>0</v>
      </c>
      <c r="N91" s="38"/>
      <c r="O91" s="74">
        <f t="shared" si="61"/>
        <v>0</v>
      </c>
      <c r="P91" s="38"/>
      <c r="Q91" s="74">
        <f t="shared" si="62"/>
        <v>0</v>
      </c>
      <c r="R91" s="38"/>
      <c r="S91" s="74">
        <f t="shared" si="63"/>
        <v>0</v>
      </c>
      <c r="T91" s="38"/>
      <c r="U91" s="74">
        <f t="shared" si="64"/>
        <v>0</v>
      </c>
      <c r="V91" s="38"/>
      <c r="W91" s="74">
        <f t="shared" si="65"/>
        <v>0</v>
      </c>
      <c r="X91" s="38"/>
      <c r="Y91" s="74">
        <f t="shared" si="66"/>
        <v>0</v>
      </c>
      <c r="Z91" s="38"/>
      <c r="AA91" s="74">
        <f t="shared" si="67"/>
        <v>0</v>
      </c>
      <c r="AB91" s="38"/>
      <c r="AC91" s="74">
        <f t="shared" si="68"/>
        <v>0</v>
      </c>
      <c r="AD91" s="38"/>
      <c r="AE91" s="74">
        <f t="shared" si="69"/>
        <v>0</v>
      </c>
      <c r="AF91" s="38"/>
      <c r="AG91" s="74">
        <f t="shared" si="70"/>
        <v>0</v>
      </c>
      <c r="AH91" s="38"/>
      <c r="AI91" s="107">
        <f t="shared" si="71"/>
        <v>0</v>
      </c>
      <c r="AJ91" s="38"/>
      <c r="AK91" s="28"/>
      <c r="AL91" s="72"/>
    </row>
    <row r="92" spans="1:38" s="2" customFormat="1" ht="14" customHeight="1" x14ac:dyDescent="0.2">
      <c r="A92" s="7"/>
      <c r="B92" s="73" t="s">
        <v>22</v>
      </c>
      <c r="C92" s="41"/>
      <c r="D92" s="38"/>
      <c r="E92" s="38"/>
      <c r="F92" s="38"/>
      <c r="G92" s="40"/>
      <c r="H92" s="38"/>
      <c r="I92" s="38"/>
      <c r="J92" s="39"/>
      <c r="K92" s="74">
        <f>'Questionnaire Data'!EG2/12</f>
        <v>0</v>
      </c>
      <c r="L92" s="38"/>
      <c r="M92" s="74">
        <f t="shared" si="60"/>
        <v>0</v>
      </c>
      <c r="N92" s="38"/>
      <c r="O92" s="74">
        <f t="shared" si="61"/>
        <v>0</v>
      </c>
      <c r="P92" s="38"/>
      <c r="Q92" s="74">
        <f t="shared" si="62"/>
        <v>0</v>
      </c>
      <c r="R92" s="38"/>
      <c r="S92" s="74">
        <f t="shared" si="63"/>
        <v>0</v>
      </c>
      <c r="T92" s="38"/>
      <c r="U92" s="74">
        <f t="shared" si="64"/>
        <v>0</v>
      </c>
      <c r="V92" s="38"/>
      <c r="W92" s="74">
        <f t="shared" si="65"/>
        <v>0</v>
      </c>
      <c r="X92" s="38"/>
      <c r="Y92" s="74">
        <f t="shared" si="66"/>
        <v>0</v>
      </c>
      <c r="Z92" s="38"/>
      <c r="AA92" s="74">
        <f t="shared" si="67"/>
        <v>0</v>
      </c>
      <c r="AB92" s="38"/>
      <c r="AC92" s="74">
        <f t="shared" si="68"/>
        <v>0</v>
      </c>
      <c r="AD92" s="38"/>
      <c r="AE92" s="74">
        <f t="shared" si="69"/>
        <v>0</v>
      </c>
      <c r="AF92" s="38"/>
      <c r="AG92" s="74">
        <f t="shared" si="70"/>
        <v>0</v>
      </c>
      <c r="AH92" s="38"/>
      <c r="AI92" s="107">
        <f t="shared" si="71"/>
        <v>0</v>
      </c>
      <c r="AJ92" s="38"/>
      <c r="AK92" s="28"/>
      <c r="AL92" s="72"/>
    </row>
    <row r="93" spans="1:38" s="2" customFormat="1" ht="14" customHeight="1" x14ac:dyDescent="0.2">
      <c r="A93" s="7"/>
      <c r="B93" s="73" t="s">
        <v>21</v>
      </c>
      <c r="C93" s="41"/>
      <c r="D93" s="38"/>
      <c r="E93" s="38"/>
      <c r="F93" s="38"/>
      <c r="G93" s="40"/>
      <c r="H93" s="38"/>
      <c r="I93" s="38"/>
      <c r="J93" s="39"/>
      <c r="K93" s="74">
        <f>'Questionnaire Data'!EI2/12</f>
        <v>0</v>
      </c>
      <c r="L93" s="38"/>
      <c r="M93" s="74">
        <f t="shared" si="60"/>
        <v>0</v>
      </c>
      <c r="N93" s="38"/>
      <c r="O93" s="74">
        <f t="shared" si="61"/>
        <v>0</v>
      </c>
      <c r="P93" s="38"/>
      <c r="Q93" s="74">
        <f t="shared" si="62"/>
        <v>0</v>
      </c>
      <c r="R93" s="38"/>
      <c r="S93" s="74">
        <f t="shared" si="63"/>
        <v>0</v>
      </c>
      <c r="T93" s="38"/>
      <c r="U93" s="74">
        <f t="shared" si="64"/>
        <v>0</v>
      </c>
      <c r="V93" s="38"/>
      <c r="W93" s="74">
        <f t="shared" si="65"/>
        <v>0</v>
      </c>
      <c r="X93" s="38"/>
      <c r="Y93" s="74">
        <f t="shared" si="66"/>
        <v>0</v>
      </c>
      <c r="Z93" s="38"/>
      <c r="AA93" s="74">
        <f t="shared" si="67"/>
        <v>0</v>
      </c>
      <c r="AB93" s="38"/>
      <c r="AC93" s="74">
        <f t="shared" si="68"/>
        <v>0</v>
      </c>
      <c r="AD93" s="38"/>
      <c r="AE93" s="74">
        <f t="shared" si="69"/>
        <v>0</v>
      </c>
      <c r="AF93" s="38"/>
      <c r="AG93" s="74">
        <f t="shared" si="70"/>
        <v>0</v>
      </c>
      <c r="AH93" s="38"/>
      <c r="AI93" s="107">
        <f t="shared" si="71"/>
        <v>0</v>
      </c>
      <c r="AJ93" s="38"/>
      <c r="AK93" s="28"/>
      <c r="AL93" s="72"/>
    </row>
    <row r="94" spans="1:38" s="2" customFormat="1" x14ac:dyDescent="0.2">
      <c r="A94" s="7"/>
      <c r="B94" s="73" t="s">
        <v>23</v>
      </c>
      <c r="C94" s="41"/>
      <c r="D94" s="38"/>
      <c r="E94" s="38"/>
      <c r="F94" s="38"/>
      <c r="G94" s="38"/>
      <c r="H94" s="38"/>
      <c r="I94" s="38"/>
      <c r="J94" s="39"/>
      <c r="K94" s="74">
        <f>'Questionnaire Data'!EJ2/12</f>
        <v>0</v>
      </c>
      <c r="L94" s="75"/>
      <c r="M94" s="74">
        <f t="shared" si="60"/>
        <v>0</v>
      </c>
      <c r="N94" s="75"/>
      <c r="O94" s="74">
        <f t="shared" si="61"/>
        <v>0</v>
      </c>
      <c r="P94" s="75"/>
      <c r="Q94" s="74">
        <f t="shared" si="62"/>
        <v>0</v>
      </c>
      <c r="R94" s="75"/>
      <c r="S94" s="74">
        <f t="shared" si="63"/>
        <v>0</v>
      </c>
      <c r="T94" s="75"/>
      <c r="U94" s="74">
        <f t="shared" si="64"/>
        <v>0</v>
      </c>
      <c r="V94" s="75"/>
      <c r="W94" s="74">
        <f t="shared" si="65"/>
        <v>0</v>
      </c>
      <c r="X94" s="75"/>
      <c r="Y94" s="74">
        <f t="shared" si="66"/>
        <v>0</v>
      </c>
      <c r="Z94" s="75"/>
      <c r="AA94" s="74">
        <f t="shared" si="67"/>
        <v>0</v>
      </c>
      <c r="AB94" s="75"/>
      <c r="AC94" s="74">
        <f t="shared" si="68"/>
        <v>0</v>
      </c>
      <c r="AD94" s="75"/>
      <c r="AE94" s="74">
        <f t="shared" si="69"/>
        <v>0</v>
      </c>
      <c r="AF94" s="75"/>
      <c r="AG94" s="74">
        <f t="shared" si="70"/>
        <v>0</v>
      </c>
      <c r="AH94" s="75"/>
      <c r="AI94" s="107">
        <f t="shared" si="71"/>
        <v>0</v>
      </c>
      <c r="AJ94" s="75"/>
      <c r="AK94" s="28"/>
      <c r="AL94" s="81"/>
    </row>
    <row r="95" spans="1:38" s="2" customFormat="1" x14ac:dyDescent="0.2">
      <c r="A95" s="7"/>
      <c r="B95" s="73" t="s">
        <v>19</v>
      </c>
      <c r="C95" s="41"/>
      <c r="D95" s="38"/>
      <c r="E95" s="38"/>
      <c r="F95" s="38"/>
      <c r="G95" s="38"/>
      <c r="H95" s="38"/>
      <c r="I95" s="38"/>
      <c r="J95" s="39"/>
      <c r="K95" s="74">
        <f>'Questionnaire Data'!EN2/12</f>
        <v>0</v>
      </c>
      <c r="L95" s="75"/>
      <c r="M95" s="74">
        <f t="shared" si="60"/>
        <v>0</v>
      </c>
      <c r="N95" s="75"/>
      <c r="O95" s="74">
        <f t="shared" si="61"/>
        <v>0</v>
      </c>
      <c r="P95" s="75"/>
      <c r="Q95" s="74">
        <f t="shared" si="62"/>
        <v>0</v>
      </c>
      <c r="R95" s="75"/>
      <c r="S95" s="74">
        <f t="shared" si="63"/>
        <v>0</v>
      </c>
      <c r="T95" s="75"/>
      <c r="U95" s="74">
        <f t="shared" si="64"/>
        <v>0</v>
      </c>
      <c r="V95" s="75"/>
      <c r="W95" s="74">
        <f t="shared" si="65"/>
        <v>0</v>
      </c>
      <c r="X95" s="75"/>
      <c r="Y95" s="74">
        <f t="shared" si="66"/>
        <v>0</v>
      </c>
      <c r="Z95" s="75"/>
      <c r="AA95" s="74">
        <f t="shared" si="67"/>
        <v>0</v>
      </c>
      <c r="AB95" s="75"/>
      <c r="AC95" s="74">
        <f t="shared" si="68"/>
        <v>0</v>
      </c>
      <c r="AD95" s="75"/>
      <c r="AE95" s="74">
        <f t="shared" si="69"/>
        <v>0</v>
      </c>
      <c r="AF95" s="75"/>
      <c r="AG95" s="74">
        <f t="shared" si="70"/>
        <v>0</v>
      </c>
      <c r="AH95" s="75"/>
      <c r="AI95" s="107">
        <f t="shared" si="71"/>
        <v>0</v>
      </c>
      <c r="AJ95" s="75"/>
      <c r="AK95" s="28"/>
      <c r="AL95" s="81"/>
    </row>
    <row r="96" spans="1:38" s="2" customFormat="1" x14ac:dyDescent="0.2">
      <c r="A96" s="7"/>
      <c r="B96" s="73" t="s">
        <v>24</v>
      </c>
      <c r="C96" s="41"/>
      <c r="D96" s="38"/>
      <c r="E96" s="38"/>
      <c r="F96" s="38"/>
      <c r="G96" s="38"/>
      <c r="H96" s="38"/>
      <c r="I96" s="38"/>
      <c r="J96" s="39"/>
      <c r="K96" s="74">
        <f>'Questionnaire Data'!EF2/12</f>
        <v>0</v>
      </c>
      <c r="L96" s="75"/>
      <c r="M96" s="74">
        <f t="shared" si="60"/>
        <v>0</v>
      </c>
      <c r="N96" s="75"/>
      <c r="O96" s="74">
        <f t="shared" si="61"/>
        <v>0</v>
      </c>
      <c r="P96" s="75"/>
      <c r="Q96" s="74">
        <f t="shared" si="62"/>
        <v>0</v>
      </c>
      <c r="R96" s="75"/>
      <c r="S96" s="74">
        <f t="shared" si="63"/>
        <v>0</v>
      </c>
      <c r="T96" s="75"/>
      <c r="U96" s="74">
        <f t="shared" si="64"/>
        <v>0</v>
      </c>
      <c r="V96" s="75"/>
      <c r="W96" s="74">
        <f t="shared" si="65"/>
        <v>0</v>
      </c>
      <c r="X96" s="75"/>
      <c r="Y96" s="74">
        <f t="shared" si="66"/>
        <v>0</v>
      </c>
      <c r="Z96" s="75"/>
      <c r="AA96" s="74">
        <f t="shared" si="67"/>
        <v>0</v>
      </c>
      <c r="AB96" s="75"/>
      <c r="AC96" s="74">
        <f t="shared" si="68"/>
        <v>0</v>
      </c>
      <c r="AD96" s="75"/>
      <c r="AE96" s="74">
        <f t="shared" si="69"/>
        <v>0</v>
      </c>
      <c r="AF96" s="75"/>
      <c r="AG96" s="74">
        <f t="shared" si="70"/>
        <v>0</v>
      </c>
      <c r="AH96" s="75"/>
      <c r="AI96" s="107">
        <f t="shared" si="71"/>
        <v>0</v>
      </c>
      <c r="AJ96" s="75"/>
      <c r="AK96" s="28"/>
      <c r="AL96" s="81"/>
    </row>
    <row r="97" spans="1:38" s="2" customFormat="1" x14ac:dyDescent="0.2">
      <c r="A97" s="7"/>
      <c r="B97" s="73" t="s">
        <v>93</v>
      </c>
      <c r="C97" s="41"/>
      <c r="D97" s="38"/>
      <c r="E97" s="38"/>
      <c r="F97" s="38"/>
      <c r="G97" s="38"/>
      <c r="H97" s="38"/>
      <c r="I97" s="38"/>
      <c r="J97" s="39"/>
      <c r="K97" s="74">
        <f>'Questionnaire Data'!EP2/12</f>
        <v>0</v>
      </c>
      <c r="L97" s="75"/>
      <c r="M97" s="74">
        <f t="shared" si="60"/>
        <v>0</v>
      </c>
      <c r="N97" s="75"/>
      <c r="O97" s="74">
        <f t="shared" si="61"/>
        <v>0</v>
      </c>
      <c r="P97" s="75"/>
      <c r="Q97" s="74">
        <f t="shared" si="62"/>
        <v>0</v>
      </c>
      <c r="R97" s="75"/>
      <c r="S97" s="74">
        <f t="shared" si="63"/>
        <v>0</v>
      </c>
      <c r="T97" s="75"/>
      <c r="U97" s="74">
        <f t="shared" si="64"/>
        <v>0</v>
      </c>
      <c r="V97" s="75"/>
      <c r="W97" s="74">
        <f t="shared" si="65"/>
        <v>0</v>
      </c>
      <c r="X97" s="75"/>
      <c r="Y97" s="74">
        <f t="shared" si="66"/>
        <v>0</v>
      </c>
      <c r="Z97" s="75"/>
      <c r="AA97" s="74">
        <f t="shared" si="67"/>
        <v>0</v>
      </c>
      <c r="AB97" s="75"/>
      <c r="AC97" s="74">
        <f t="shared" si="68"/>
        <v>0</v>
      </c>
      <c r="AD97" s="75"/>
      <c r="AE97" s="74">
        <f t="shared" si="69"/>
        <v>0</v>
      </c>
      <c r="AF97" s="75"/>
      <c r="AG97" s="74">
        <f t="shared" si="70"/>
        <v>0</v>
      </c>
      <c r="AH97" s="75"/>
      <c r="AI97" s="107">
        <f t="shared" si="71"/>
        <v>0</v>
      </c>
      <c r="AJ97" s="75"/>
      <c r="AK97" s="28"/>
      <c r="AL97" s="81"/>
    </row>
    <row r="98" spans="1:38" s="2" customFormat="1" x14ac:dyDescent="0.2">
      <c r="A98" s="7"/>
      <c r="B98" s="73" t="s">
        <v>49</v>
      </c>
      <c r="C98" s="41"/>
      <c r="D98" s="38"/>
      <c r="E98" s="38"/>
      <c r="F98" s="38"/>
      <c r="G98" s="38"/>
      <c r="H98" s="38"/>
      <c r="I98" s="38"/>
      <c r="J98" s="39"/>
      <c r="K98" s="74">
        <f>'Questionnaire Data'!EO2/12</f>
        <v>0</v>
      </c>
      <c r="L98" s="75"/>
      <c r="M98" s="74">
        <f t="shared" si="60"/>
        <v>0</v>
      </c>
      <c r="N98" s="75"/>
      <c r="O98" s="74">
        <f t="shared" si="61"/>
        <v>0</v>
      </c>
      <c r="P98" s="75"/>
      <c r="Q98" s="74">
        <f t="shared" si="62"/>
        <v>0</v>
      </c>
      <c r="R98" s="75"/>
      <c r="S98" s="74">
        <f t="shared" si="63"/>
        <v>0</v>
      </c>
      <c r="T98" s="75"/>
      <c r="U98" s="74">
        <f t="shared" si="64"/>
        <v>0</v>
      </c>
      <c r="V98" s="75"/>
      <c r="W98" s="74">
        <f t="shared" si="65"/>
        <v>0</v>
      </c>
      <c r="X98" s="75"/>
      <c r="Y98" s="74">
        <f t="shared" si="66"/>
        <v>0</v>
      </c>
      <c r="Z98" s="75"/>
      <c r="AA98" s="74">
        <f t="shared" si="67"/>
        <v>0</v>
      </c>
      <c r="AB98" s="75"/>
      <c r="AC98" s="74">
        <f t="shared" si="68"/>
        <v>0</v>
      </c>
      <c r="AD98" s="75"/>
      <c r="AE98" s="74">
        <f t="shared" si="69"/>
        <v>0</v>
      </c>
      <c r="AF98" s="75"/>
      <c r="AG98" s="74">
        <f t="shared" si="70"/>
        <v>0</v>
      </c>
      <c r="AH98" s="75"/>
      <c r="AI98" s="107">
        <f t="shared" si="71"/>
        <v>0</v>
      </c>
      <c r="AJ98" s="75"/>
      <c r="AK98" s="28"/>
      <c r="AL98" s="72"/>
    </row>
    <row r="99" spans="1:38" s="2" customFormat="1" x14ac:dyDescent="0.2">
      <c r="A99" s="7"/>
      <c r="B99" s="73" t="s">
        <v>50</v>
      </c>
      <c r="C99" s="41"/>
      <c r="D99" s="38"/>
      <c r="E99" s="38"/>
      <c r="F99" s="38"/>
      <c r="G99" s="38"/>
      <c r="H99" s="38"/>
      <c r="I99" s="38"/>
      <c r="J99" s="39"/>
      <c r="K99" s="74"/>
      <c r="L99" s="75"/>
      <c r="M99" s="74">
        <f t="shared" si="60"/>
        <v>0</v>
      </c>
      <c r="N99" s="75"/>
      <c r="O99" s="74">
        <f t="shared" si="61"/>
        <v>0</v>
      </c>
      <c r="P99" s="75"/>
      <c r="Q99" s="74">
        <f t="shared" si="62"/>
        <v>0</v>
      </c>
      <c r="R99" s="75"/>
      <c r="S99" s="74">
        <f t="shared" si="63"/>
        <v>0</v>
      </c>
      <c r="T99" s="75"/>
      <c r="U99" s="74">
        <f t="shared" si="64"/>
        <v>0</v>
      </c>
      <c r="V99" s="75"/>
      <c r="W99" s="74">
        <f t="shared" si="65"/>
        <v>0</v>
      </c>
      <c r="X99" s="75"/>
      <c r="Y99" s="74">
        <f t="shared" si="66"/>
        <v>0</v>
      </c>
      <c r="Z99" s="75"/>
      <c r="AA99" s="74">
        <f t="shared" si="67"/>
        <v>0</v>
      </c>
      <c r="AB99" s="75"/>
      <c r="AC99" s="74">
        <f t="shared" si="68"/>
        <v>0</v>
      </c>
      <c r="AD99" s="75"/>
      <c r="AE99" s="74">
        <f t="shared" si="69"/>
        <v>0</v>
      </c>
      <c r="AF99" s="75"/>
      <c r="AG99" s="74">
        <f t="shared" si="70"/>
        <v>0</v>
      </c>
      <c r="AH99" s="75"/>
      <c r="AI99" s="107">
        <f t="shared" si="71"/>
        <v>0</v>
      </c>
      <c r="AJ99" s="75"/>
      <c r="AK99" s="28"/>
      <c r="AL99" s="81"/>
    </row>
    <row r="100" spans="1:38" s="2" customFormat="1" ht="14" customHeight="1" x14ac:dyDescent="0.2">
      <c r="A100" s="7"/>
      <c r="B100" s="73" t="s">
        <v>51</v>
      </c>
      <c r="C100" s="41"/>
      <c r="D100" s="38"/>
      <c r="E100" s="38"/>
      <c r="F100" s="38"/>
      <c r="G100" s="40"/>
      <c r="H100" s="38"/>
      <c r="I100" s="38"/>
      <c r="J100" s="39"/>
      <c r="K100" s="74"/>
      <c r="L100" s="38"/>
      <c r="M100" s="74">
        <f t="shared" si="60"/>
        <v>0</v>
      </c>
      <c r="N100" s="38"/>
      <c r="O100" s="74">
        <f t="shared" si="61"/>
        <v>0</v>
      </c>
      <c r="P100" s="38"/>
      <c r="Q100" s="74">
        <f t="shared" si="62"/>
        <v>0</v>
      </c>
      <c r="R100" s="38"/>
      <c r="S100" s="74">
        <f t="shared" si="63"/>
        <v>0</v>
      </c>
      <c r="T100" s="38"/>
      <c r="U100" s="74">
        <f t="shared" si="64"/>
        <v>0</v>
      </c>
      <c r="V100" s="38"/>
      <c r="W100" s="74">
        <f t="shared" si="65"/>
        <v>0</v>
      </c>
      <c r="X100" s="38"/>
      <c r="Y100" s="74">
        <f t="shared" si="66"/>
        <v>0</v>
      </c>
      <c r="Z100" s="38"/>
      <c r="AA100" s="74">
        <f t="shared" si="67"/>
        <v>0</v>
      </c>
      <c r="AB100" s="38"/>
      <c r="AC100" s="74">
        <f t="shared" si="68"/>
        <v>0</v>
      </c>
      <c r="AD100" s="38"/>
      <c r="AE100" s="74">
        <f t="shared" si="69"/>
        <v>0</v>
      </c>
      <c r="AF100" s="38"/>
      <c r="AG100" s="74">
        <f t="shared" si="70"/>
        <v>0</v>
      </c>
      <c r="AH100" s="38"/>
      <c r="AI100" s="107">
        <f t="shared" si="71"/>
        <v>0</v>
      </c>
      <c r="AJ100" s="38"/>
      <c r="AK100" s="28"/>
      <c r="AL100" s="72"/>
    </row>
    <row r="101" spans="1:38" s="2" customFormat="1" ht="6" customHeight="1" thickBot="1" x14ac:dyDescent="0.25">
      <c r="A101" s="7"/>
      <c r="B101" s="37" t="s">
        <v>6</v>
      </c>
      <c r="C101" s="36"/>
      <c r="D101" s="38"/>
      <c r="E101" s="35"/>
      <c r="F101" s="33"/>
      <c r="G101" s="35"/>
      <c r="H101" s="33"/>
      <c r="I101" s="32"/>
      <c r="J101" s="34"/>
      <c r="K101" s="33"/>
      <c r="L101" s="32"/>
      <c r="M101" s="33"/>
      <c r="N101" s="32"/>
      <c r="O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2"/>
      <c r="AA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2"/>
      <c r="AL101" s="72"/>
    </row>
    <row r="102" spans="1:38" s="2" customFormat="1" ht="17" thickBot="1" x14ac:dyDescent="0.25">
      <c r="A102" s="7"/>
      <c r="B102" s="14" t="s">
        <v>47</v>
      </c>
      <c r="C102" s="13"/>
      <c r="D102" s="38"/>
      <c r="E102" s="29"/>
      <c r="F102" s="19"/>
      <c r="G102" s="29"/>
      <c r="H102" s="19"/>
      <c r="I102" s="19"/>
      <c r="J102" s="30"/>
      <c r="K102" s="31">
        <f>SUM(K85:K100)</f>
        <v>0</v>
      </c>
      <c r="L102" s="19"/>
      <c r="M102" s="31">
        <f>SUM(M85:M100)</f>
        <v>0</v>
      </c>
      <c r="N102" s="19"/>
      <c r="O102" s="31">
        <f>SUM(O85:O100)</f>
        <v>0</v>
      </c>
      <c r="P102" s="19"/>
      <c r="Q102" s="31">
        <f>SUM(Q85:Q100)</f>
        <v>0</v>
      </c>
      <c r="R102" s="19"/>
      <c r="S102" s="31">
        <f>SUM(S85:S100)</f>
        <v>0</v>
      </c>
      <c r="T102" s="19"/>
      <c r="U102" s="31">
        <f>SUM(U85:U100)</f>
        <v>0</v>
      </c>
      <c r="V102" s="19"/>
      <c r="W102" s="31">
        <f>SUM(W85:W100)</f>
        <v>0</v>
      </c>
      <c r="X102" s="19"/>
      <c r="Y102" s="31">
        <f>SUM(Y85:Y100)</f>
        <v>0</v>
      </c>
      <c r="Z102" s="19"/>
      <c r="AA102" s="31">
        <f>SUM(AA85:AA100)</f>
        <v>0</v>
      </c>
      <c r="AB102" s="19"/>
      <c r="AC102" s="31">
        <f>SUM(AC85:AC100)</f>
        <v>0</v>
      </c>
      <c r="AD102" s="19"/>
      <c r="AE102" s="31">
        <f>SUM(AE85:AE100)</f>
        <v>0</v>
      </c>
      <c r="AF102" s="19"/>
      <c r="AG102" s="31">
        <f>SUM(AG85:AG100)</f>
        <v>0</v>
      </c>
      <c r="AH102" s="19"/>
      <c r="AI102" s="31">
        <f>SUM(AI85:AI100)</f>
        <v>0</v>
      </c>
      <c r="AJ102" s="19"/>
      <c r="AK102" s="28"/>
      <c r="AL102" s="72"/>
    </row>
    <row r="103" spans="1:38" s="2" customFormat="1" ht="6" customHeight="1" thickTop="1" x14ac:dyDescent="0.2">
      <c r="A103" s="7"/>
      <c r="B103" s="14" t="s">
        <v>6</v>
      </c>
      <c r="C103" s="13"/>
      <c r="D103" s="19"/>
      <c r="E103" s="29"/>
      <c r="F103" s="19"/>
      <c r="G103" s="29"/>
      <c r="H103" s="19"/>
      <c r="I103" s="19"/>
      <c r="J103" s="2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28"/>
      <c r="AL103" s="72"/>
    </row>
    <row r="104" spans="1:38" s="2" customFormat="1" x14ac:dyDescent="0.2">
      <c r="A104" s="7"/>
      <c r="B104" s="2" t="s">
        <v>6</v>
      </c>
      <c r="C104" s="27"/>
      <c r="D104" s="109" t="s">
        <v>1</v>
      </c>
      <c r="E104" s="109"/>
      <c r="F104" s="109"/>
      <c r="G104" s="109"/>
      <c r="H104" s="109"/>
      <c r="I104" s="109"/>
      <c r="J104" s="109"/>
      <c r="K104" s="109"/>
      <c r="L104" s="109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26"/>
      <c r="AL104" s="72"/>
    </row>
    <row r="105" spans="1:38" s="2" customFormat="1" ht="7" customHeight="1" x14ac:dyDescent="0.2">
      <c r="A105" s="7"/>
      <c r="B105" s="14" t="s">
        <v>6</v>
      </c>
      <c r="C105" s="1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26"/>
      <c r="AL105" s="72"/>
    </row>
    <row r="106" spans="1:38" s="2" customFormat="1" x14ac:dyDescent="0.2">
      <c r="A106" s="7"/>
      <c r="B106" s="24" t="s">
        <v>36</v>
      </c>
      <c r="C106" s="43"/>
      <c r="D106" s="24" t="s">
        <v>38</v>
      </c>
      <c r="E106" s="6"/>
      <c r="F106" s="24" t="s">
        <v>35</v>
      </c>
      <c r="G106" s="5"/>
      <c r="H106" s="24" t="s">
        <v>0</v>
      </c>
      <c r="I106" s="6"/>
      <c r="J106" s="25"/>
      <c r="K106" s="105" t="str">
        <f>K$8</f>
        <v>Jan</v>
      </c>
      <c r="L106" s="6"/>
      <c r="M106" s="105" t="str">
        <f>M$8</f>
        <v>Feb</v>
      </c>
      <c r="N106" s="6"/>
      <c r="O106" s="105" t="str">
        <f>O$8</f>
        <v>Mar</v>
      </c>
      <c r="P106" s="6"/>
      <c r="Q106" s="105" t="str">
        <f>Q$8</f>
        <v>Apr</v>
      </c>
      <c r="R106" s="6"/>
      <c r="S106" s="105" t="str">
        <f>S$8</f>
        <v>May</v>
      </c>
      <c r="T106" s="6"/>
      <c r="U106" s="105" t="str">
        <f>U$8</f>
        <v>Jun</v>
      </c>
      <c r="V106" s="6"/>
      <c r="W106" s="105" t="str">
        <f>W$8</f>
        <v>Jul</v>
      </c>
      <c r="X106" s="6"/>
      <c r="Y106" s="105" t="str">
        <f>Y$8</f>
        <v>Aug</v>
      </c>
      <c r="Z106" s="6"/>
      <c r="AA106" s="105" t="str">
        <f>AA$8</f>
        <v>Sep</v>
      </c>
      <c r="AB106" s="6"/>
      <c r="AC106" s="105" t="str">
        <f>AC$8</f>
        <v>Oct</v>
      </c>
      <c r="AD106" s="6"/>
      <c r="AE106" s="105" t="str">
        <f>AE$8</f>
        <v>Nov</v>
      </c>
      <c r="AF106" s="6"/>
      <c r="AG106" s="105" t="str">
        <f>AG$8</f>
        <v>Dec</v>
      </c>
      <c r="AH106" s="6"/>
      <c r="AI106" s="105" t="s">
        <v>97</v>
      </c>
      <c r="AJ106" s="6"/>
      <c r="AK106" s="6"/>
      <c r="AL106" s="72"/>
    </row>
    <row r="107" spans="1:38" s="2" customFormat="1" ht="6" customHeight="1" x14ac:dyDescent="0.2">
      <c r="A107" s="7"/>
      <c r="B107" s="2" t="s">
        <v>6</v>
      </c>
      <c r="C107" s="3"/>
      <c r="E107" s="4"/>
      <c r="G107" s="4"/>
      <c r="I107" s="3"/>
      <c r="J107" s="23"/>
      <c r="L107" s="3"/>
      <c r="N107" s="3"/>
      <c r="P107" s="3"/>
      <c r="R107" s="3"/>
      <c r="T107" s="3"/>
      <c r="V107" s="3"/>
      <c r="X107" s="3"/>
      <c r="Z107" s="3"/>
      <c r="AB107" s="3"/>
      <c r="AD107" s="3"/>
      <c r="AF107" s="3"/>
      <c r="AH107" s="3"/>
      <c r="AI107" s="93"/>
      <c r="AJ107" s="3"/>
      <c r="AK107" s="3"/>
      <c r="AL107" s="72"/>
    </row>
    <row r="108" spans="1:38" s="2" customFormat="1" x14ac:dyDescent="0.2">
      <c r="A108" s="7"/>
      <c r="B108" s="84" t="s">
        <v>7</v>
      </c>
      <c r="C108" s="13"/>
      <c r="D108" s="85"/>
      <c r="E108" s="38"/>
      <c r="F108" s="85"/>
      <c r="G108" s="38"/>
      <c r="H108" s="85"/>
      <c r="I108" s="86"/>
      <c r="J108" s="16"/>
      <c r="K108" s="87">
        <f>K16</f>
        <v>0</v>
      </c>
      <c r="L108" s="12"/>
      <c r="M108" s="87">
        <f>M16</f>
        <v>0</v>
      </c>
      <c r="N108" s="12"/>
      <c r="O108" s="87">
        <f>O16</f>
        <v>0</v>
      </c>
      <c r="P108" s="12"/>
      <c r="Q108" s="87">
        <f>Q16</f>
        <v>0</v>
      </c>
      <c r="R108" s="12"/>
      <c r="S108" s="87">
        <f>S16</f>
        <v>0</v>
      </c>
      <c r="T108" s="12"/>
      <c r="U108" s="87">
        <f>U16</f>
        <v>0</v>
      </c>
      <c r="V108" s="12"/>
      <c r="W108" s="87">
        <f>W16</f>
        <v>0</v>
      </c>
      <c r="X108" s="12"/>
      <c r="Y108" s="87">
        <f>Y16</f>
        <v>0</v>
      </c>
      <c r="Z108" s="12"/>
      <c r="AA108" s="87">
        <f>AA16</f>
        <v>0</v>
      </c>
      <c r="AB108" s="12"/>
      <c r="AC108" s="87">
        <f>AC16</f>
        <v>0</v>
      </c>
      <c r="AD108" s="12"/>
      <c r="AE108" s="87">
        <f>AE16</f>
        <v>0</v>
      </c>
      <c r="AF108" s="12"/>
      <c r="AG108" s="87">
        <f>AG16</f>
        <v>0</v>
      </c>
      <c r="AH108" s="12"/>
      <c r="AI108" s="22">
        <f>AI16</f>
        <v>0</v>
      </c>
      <c r="AJ108" s="12"/>
      <c r="AK108" s="3"/>
      <c r="AL108" s="72"/>
    </row>
    <row r="109" spans="1:38" s="2" customFormat="1" x14ac:dyDescent="0.2">
      <c r="A109" s="7"/>
      <c r="B109" s="84" t="s">
        <v>9</v>
      </c>
      <c r="C109" s="13"/>
      <c r="D109" s="85"/>
      <c r="E109" s="38"/>
      <c r="F109" s="85"/>
      <c r="G109" s="38"/>
      <c r="H109" s="85"/>
      <c r="I109" s="86"/>
      <c r="J109" s="16"/>
      <c r="K109" s="88">
        <f>K24</f>
        <v>0</v>
      </c>
      <c r="L109" s="12"/>
      <c r="M109" s="88">
        <f>M24</f>
        <v>0</v>
      </c>
      <c r="N109" s="12"/>
      <c r="O109" s="88">
        <f>O24</f>
        <v>0</v>
      </c>
      <c r="P109" s="12"/>
      <c r="Q109" s="88">
        <f>Q24</f>
        <v>0</v>
      </c>
      <c r="R109" s="12"/>
      <c r="S109" s="88">
        <f>S24</f>
        <v>0</v>
      </c>
      <c r="T109" s="12"/>
      <c r="U109" s="88">
        <f>U24</f>
        <v>0</v>
      </c>
      <c r="V109" s="12"/>
      <c r="W109" s="88">
        <f>W24</f>
        <v>0</v>
      </c>
      <c r="X109" s="12"/>
      <c r="Y109" s="88">
        <f>Y24</f>
        <v>0</v>
      </c>
      <c r="Z109" s="12"/>
      <c r="AA109" s="88">
        <f>AA24</f>
        <v>0</v>
      </c>
      <c r="AB109" s="12"/>
      <c r="AC109" s="88">
        <f>AC24</f>
        <v>0</v>
      </c>
      <c r="AD109" s="12"/>
      <c r="AE109" s="88">
        <f>AE24</f>
        <v>0</v>
      </c>
      <c r="AF109" s="12"/>
      <c r="AG109" s="88">
        <f>AG24</f>
        <v>0</v>
      </c>
      <c r="AH109" s="12"/>
      <c r="AI109" s="8">
        <f>AI24</f>
        <v>0</v>
      </c>
      <c r="AJ109" s="12"/>
      <c r="AK109" s="3"/>
      <c r="AL109" s="68"/>
    </row>
    <row r="110" spans="1:38" s="2" customFormat="1" x14ac:dyDescent="0.2">
      <c r="A110" s="7"/>
      <c r="B110" s="84" t="s">
        <v>92</v>
      </c>
      <c r="C110" s="13"/>
      <c r="D110" s="89">
        <f>D36</f>
        <v>0</v>
      </c>
      <c r="E110" s="38"/>
      <c r="F110" s="85"/>
      <c r="G110" s="38"/>
      <c r="H110" s="85"/>
      <c r="I110" s="51"/>
      <c r="J110" s="16"/>
      <c r="K110" s="88">
        <f>K36</f>
        <v>0</v>
      </c>
      <c r="L110" s="12"/>
      <c r="M110" s="88">
        <f>M36</f>
        <v>0</v>
      </c>
      <c r="N110" s="12"/>
      <c r="O110" s="88">
        <f>O36</f>
        <v>0</v>
      </c>
      <c r="P110" s="12"/>
      <c r="Q110" s="88">
        <f>Q36</f>
        <v>0</v>
      </c>
      <c r="R110" s="12"/>
      <c r="S110" s="88">
        <f>S36</f>
        <v>0</v>
      </c>
      <c r="T110" s="12"/>
      <c r="U110" s="88">
        <f>U36</f>
        <v>0</v>
      </c>
      <c r="V110" s="12"/>
      <c r="W110" s="88">
        <f>W36</f>
        <v>0</v>
      </c>
      <c r="X110" s="12"/>
      <c r="Y110" s="88">
        <f>Y36</f>
        <v>0</v>
      </c>
      <c r="Z110" s="12"/>
      <c r="AA110" s="88">
        <f>AA36</f>
        <v>0</v>
      </c>
      <c r="AB110" s="12"/>
      <c r="AC110" s="88">
        <f>AC36</f>
        <v>0</v>
      </c>
      <c r="AD110" s="12"/>
      <c r="AE110" s="88">
        <f>AE36</f>
        <v>0</v>
      </c>
      <c r="AF110" s="12"/>
      <c r="AG110" s="88">
        <f>AG36</f>
        <v>0</v>
      </c>
      <c r="AH110" s="12"/>
      <c r="AI110" s="8">
        <f>AI36</f>
        <v>0</v>
      </c>
      <c r="AJ110" s="12"/>
      <c r="AK110" s="3"/>
      <c r="AL110" s="68"/>
    </row>
    <row r="111" spans="1:38" s="2" customFormat="1" x14ac:dyDescent="0.2">
      <c r="A111" s="7"/>
      <c r="B111" s="84" t="s">
        <v>95</v>
      </c>
      <c r="C111" s="13"/>
      <c r="D111" s="89">
        <f>D55</f>
        <v>0</v>
      </c>
      <c r="E111" s="91"/>
      <c r="F111" s="89">
        <f>F55</f>
        <v>0</v>
      </c>
      <c r="G111" s="38"/>
      <c r="H111" s="90">
        <f>H55</f>
        <v>0</v>
      </c>
      <c r="I111" s="51"/>
      <c r="J111" s="16"/>
      <c r="K111" s="88">
        <f>K55</f>
        <v>0</v>
      </c>
      <c r="L111" s="12"/>
      <c r="M111" s="88">
        <f>M55</f>
        <v>0</v>
      </c>
      <c r="N111" s="12"/>
      <c r="O111" s="88">
        <f>O55</f>
        <v>0</v>
      </c>
      <c r="P111" s="12"/>
      <c r="Q111" s="88">
        <f>Q55</f>
        <v>0</v>
      </c>
      <c r="R111" s="12"/>
      <c r="S111" s="88">
        <f>S55</f>
        <v>0</v>
      </c>
      <c r="T111" s="12"/>
      <c r="U111" s="88">
        <f>U55</f>
        <v>0</v>
      </c>
      <c r="V111" s="12"/>
      <c r="W111" s="88">
        <f>W55</f>
        <v>0</v>
      </c>
      <c r="X111" s="12"/>
      <c r="Y111" s="88">
        <f>Y55</f>
        <v>0</v>
      </c>
      <c r="Z111" s="12"/>
      <c r="AA111" s="88">
        <f>AA55</f>
        <v>0</v>
      </c>
      <c r="AB111" s="12"/>
      <c r="AC111" s="88">
        <f>AC55</f>
        <v>0</v>
      </c>
      <c r="AD111" s="12"/>
      <c r="AE111" s="88">
        <f>AE55</f>
        <v>0</v>
      </c>
      <c r="AF111" s="12"/>
      <c r="AG111" s="88">
        <f>AG55</f>
        <v>0</v>
      </c>
      <c r="AH111" s="12"/>
      <c r="AI111" s="8">
        <f>AI55</f>
        <v>0</v>
      </c>
      <c r="AJ111" s="12"/>
      <c r="AK111" s="3"/>
      <c r="AL111" s="68"/>
    </row>
    <row r="112" spans="1:38" s="2" customFormat="1" x14ac:dyDescent="0.2">
      <c r="A112" s="7"/>
      <c r="B112" s="84" t="s">
        <v>96</v>
      </c>
      <c r="C112" s="13"/>
      <c r="D112" s="89">
        <f>D79</f>
        <v>0</v>
      </c>
      <c r="E112" s="91"/>
      <c r="F112" s="89">
        <f>F79</f>
        <v>0</v>
      </c>
      <c r="G112" s="38"/>
      <c r="H112" s="90">
        <f>H79</f>
        <v>0</v>
      </c>
      <c r="I112" s="51"/>
      <c r="J112" s="16"/>
      <c r="K112" s="88">
        <f>K79</f>
        <v>0</v>
      </c>
      <c r="L112" s="12"/>
      <c r="M112" s="88">
        <f>M79</f>
        <v>0</v>
      </c>
      <c r="N112" s="12"/>
      <c r="O112" s="88">
        <f>O79</f>
        <v>0</v>
      </c>
      <c r="P112" s="12"/>
      <c r="Q112" s="88">
        <f>Q79</f>
        <v>0</v>
      </c>
      <c r="R112" s="12"/>
      <c r="S112" s="88">
        <f>S79</f>
        <v>0</v>
      </c>
      <c r="T112" s="12"/>
      <c r="U112" s="88">
        <f>U79</f>
        <v>0</v>
      </c>
      <c r="V112" s="12"/>
      <c r="W112" s="88">
        <f>W79</f>
        <v>0</v>
      </c>
      <c r="X112" s="12"/>
      <c r="Y112" s="88">
        <f>Y79</f>
        <v>0</v>
      </c>
      <c r="Z112" s="12"/>
      <c r="AA112" s="88">
        <f>AA79</f>
        <v>0</v>
      </c>
      <c r="AB112" s="12"/>
      <c r="AC112" s="88">
        <f>AC79</f>
        <v>0</v>
      </c>
      <c r="AD112" s="12"/>
      <c r="AE112" s="88">
        <f>AE79</f>
        <v>0</v>
      </c>
      <c r="AF112" s="12"/>
      <c r="AG112" s="88">
        <f>AG79</f>
        <v>0</v>
      </c>
      <c r="AH112" s="12"/>
      <c r="AI112" s="8">
        <f>AI79</f>
        <v>0</v>
      </c>
      <c r="AJ112" s="12"/>
      <c r="AK112" s="3"/>
      <c r="AL112" s="68"/>
    </row>
    <row r="113" spans="1:38" s="2" customFormat="1" x14ac:dyDescent="0.2">
      <c r="A113" s="7"/>
      <c r="B113" s="84" t="s">
        <v>47</v>
      </c>
      <c r="C113" s="13"/>
      <c r="D113" s="85"/>
      <c r="E113" s="85"/>
      <c r="F113" s="85"/>
      <c r="G113" s="38"/>
      <c r="H113" s="85"/>
      <c r="I113" s="51"/>
      <c r="J113" s="16"/>
      <c r="K113" s="89">
        <f>K102</f>
        <v>0</v>
      </c>
      <c r="L113" s="21"/>
      <c r="M113" s="89">
        <f>M102</f>
        <v>0</v>
      </c>
      <c r="N113" s="21"/>
      <c r="O113" s="89">
        <f>O102</f>
        <v>0</v>
      </c>
      <c r="P113" s="21"/>
      <c r="Q113" s="89">
        <f>Q102</f>
        <v>0</v>
      </c>
      <c r="R113" s="21"/>
      <c r="S113" s="89">
        <f>S102</f>
        <v>0</v>
      </c>
      <c r="T113" s="21"/>
      <c r="U113" s="89">
        <f>U102</f>
        <v>0</v>
      </c>
      <c r="V113" s="21"/>
      <c r="W113" s="89">
        <f>W102</f>
        <v>0</v>
      </c>
      <c r="X113" s="21"/>
      <c r="Y113" s="89">
        <f>Y102</f>
        <v>0</v>
      </c>
      <c r="Z113" s="21"/>
      <c r="AA113" s="89">
        <f>AA102</f>
        <v>0</v>
      </c>
      <c r="AB113" s="21"/>
      <c r="AC113" s="89">
        <f>AC102</f>
        <v>0</v>
      </c>
      <c r="AD113" s="21"/>
      <c r="AE113" s="89">
        <f>AE102</f>
        <v>0</v>
      </c>
      <c r="AF113" s="21"/>
      <c r="AG113" s="89">
        <f>AG102</f>
        <v>0</v>
      </c>
      <c r="AH113" s="21"/>
      <c r="AI113" s="20">
        <f>AI102</f>
        <v>0</v>
      </c>
      <c r="AJ113" s="21"/>
      <c r="AK113" s="3"/>
      <c r="AL113" s="68"/>
    </row>
    <row r="114" spans="1:38" s="2" customFormat="1" ht="6" customHeight="1" thickBot="1" x14ac:dyDescent="0.25">
      <c r="A114" s="7"/>
      <c r="B114" s="2" t="s">
        <v>6</v>
      </c>
      <c r="C114" s="3"/>
      <c r="D114" s="15"/>
      <c r="E114" s="18"/>
      <c r="F114" s="15"/>
      <c r="G114" s="18"/>
      <c r="H114" s="15"/>
      <c r="I114" s="17"/>
      <c r="J114" s="16"/>
      <c r="K114" s="15"/>
      <c r="L114" s="17"/>
      <c r="M114" s="15"/>
      <c r="N114" s="17"/>
      <c r="O114" s="15"/>
      <c r="P114" s="17"/>
      <c r="Q114" s="15"/>
      <c r="R114" s="17"/>
      <c r="S114" s="15"/>
      <c r="T114" s="17"/>
      <c r="U114" s="15"/>
      <c r="V114" s="17"/>
      <c r="W114" s="15"/>
      <c r="X114" s="17"/>
      <c r="Y114" s="15"/>
      <c r="Z114" s="17"/>
      <c r="AA114" s="15"/>
      <c r="AB114" s="17"/>
      <c r="AC114" s="15"/>
      <c r="AD114" s="17"/>
      <c r="AE114" s="15"/>
      <c r="AF114" s="17"/>
      <c r="AG114" s="15"/>
      <c r="AH114" s="17"/>
      <c r="AI114" s="11"/>
      <c r="AJ114" s="17"/>
      <c r="AK114" s="3"/>
      <c r="AL114" s="68"/>
    </row>
    <row r="115" spans="1:38" s="2" customFormat="1" ht="17" thickBot="1" x14ac:dyDescent="0.25">
      <c r="A115" s="7"/>
      <c r="B115" s="14" t="s">
        <v>97</v>
      </c>
      <c r="C115" s="13"/>
      <c r="D115" s="92">
        <f>SUM(D108:D113)</f>
        <v>0</v>
      </c>
      <c r="E115" s="99"/>
      <c r="F115" s="92">
        <f>SUM(F108:F113)</f>
        <v>0</v>
      </c>
      <c r="G115" s="99"/>
      <c r="H115" s="102">
        <f>IFERROR(SUMPRODUCT(F108:F113,H108:H113)/F115,0)</f>
        <v>0</v>
      </c>
      <c r="I115" s="10"/>
      <c r="J115" s="9"/>
      <c r="K115" s="100">
        <f>K108-SUM(K109:K113)</f>
        <v>0</v>
      </c>
      <c r="L115" s="12"/>
      <c r="M115" s="100">
        <f>M108-SUM(M109:M113)</f>
        <v>0</v>
      </c>
      <c r="N115" s="12"/>
      <c r="O115" s="100">
        <f>O108-SUM(O109:O113)</f>
        <v>0</v>
      </c>
      <c r="P115" s="12"/>
      <c r="Q115" s="100">
        <f>Q108-SUM(Q109:Q113)</f>
        <v>0</v>
      </c>
      <c r="R115" s="12"/>
      <c r="S115" s="100">
        <f>S108-SUM(S109:S113)</f>
        <v>0</v>
      </c>
      <c r="T115" s="12"/>
      <c r="U115" s="100">
        <f>U108-SUM(U109:U113)</f>
        <v>0</v>
      </c>
      <c r="V115" s="12"/>
      <c r="W115" s="100">
        <f>W108-SUM(W109:W113)</f>
        <v>0</v>
      </c>
      <c r="X115" s="12"/>
      <c r="Y115" s="100">
        <f>Y108-SUM(Y109:Y113)</f>
        <v>0</v>
      </c>
      <c r="Z115" s="12"/>
      <c r="AA115" s="100">
        <f>AA108-SUM(AA109:AA113)</f>
        <v>0</v>
      </c>
      <c r="AB115" s="12"/>
      <c r="AC115" s="100">
        <f>AC108-SUM(AC109:AC113)</f>
        <v>0</v>
      </c>
      <c r="AD115" s="12"/>
      <c r="AE115" s="100">
        <f>AE108-SUM(AE109:AE113)</f>
        <v>0</v>
      </c>
      <c r="AF115" s="12"/>
      <c r="AG115" s="100">
        <f>AG108-SUM(AG109:AG113)</f>
        <v>0</v>
      </c>
      <c r="AH115" s="12"/>
      <c r="AI115" s="100">
        <f>AI108-SUM(AI109:AI113)</f>
        <v>0</v>
      </c>
      <c r="AJ115" s="12"/>
      <c r="AK115" s="3"/>
      <c r="AL115" s="68"/>
    </row>
    <row r="116" spans="1:38" s="2" customFormat="1" x14ac:dyDescent="0.2">
      <c r="A116" s="7"/>
      <c r="C116" s="3"/>
      <c r="E116" s="4"/>
      <c r="G116" s="4"/>
      <c r="H116" s="101"/>
      <c r="I116" s="3"/>
      <c r="J116" s="4"/>
      <c r="L116" s="3"/>
      <c r="N116" s="3"/>
      <c r="P116" s="3"/>
      <c r="R116" s="3"/>
      <c r="T116" s="3"/>
      <c r="V116" s="3"/>
      <c r="X116" s="3"/>
      <c r="Z116" s="3"/>
      <c r="AB116" s="3"/>
      <c r="AD116" s="3"/>
      <c r="AF116" s="3"/>
      <c r="AH116" s="3"/>
      <c r="AI116" s="93"/>
      <c r="AJ116" s="3"/>
      <c r="AK116" s="3"/>
      <c r="AL116" s="68"/>
    </row>
    <row r="117" spans="1:38" x14ac:dyDescent="0.2">
      <c r="B117" s="96" t="s">
        <v>87</v>
      </c>
    </row>
    <row r="118" spans="1:38" x14ac:dyDescent="0.2">
      <c r="B118" s="93" t="s">
        <v>88</v>
      </c>
      <c r="C118" s="97"/>
      <c r="D118" s="93"/>
      <c r="E118" s="97"/>
      <c r="F118" s="98" t="str">
        <f>IF(LEN('Questionnaire Data'!W2)&gt;0,'Questionnaire Data'!W2,"No")</f>
        <v>No</v>
      </c>
    </row>
    <row r="119" spans="1:38" x14ac:dyDescent="0.2">
      <c r="B119" s="93" t="s">
        <v>89</v>
      </c>
      <c r="C119" s="97"/>
      <c r="D119" s="93"/>
      <c r="E119" s="97"/>
      <c r="F119" s="98" t="str">
        <f>IF(LEFT('Questionnaire Data'!AJ2,6)="Yes, I","Yes","No")</f>
        <v>No</v>
      </c>
    </row>
    <row r="120" spans="1:38" x14ac:dyDescent="0.2">
      <c r="B120" s="93" t="s">
        <v>90</v>
      </c>
      <c r="F120" s="98" t="str">
        <f>IF(LEFT('Questionnaire Data'!AW2,6)="Yes, I","Yes","No")</f>
        <v>No</v>
      </c>
    </row>
    <row r="121" spans="1:38" x14ac:dyDescent="0.2">
      <c r="B121" s="93" t="s">
        <v>91</v>
      </c>
      <c r="C121" s="97"/>
      <c r="D121" s="93"/>
      <c r="E121" s="97"/>
      <c r="F121" s="98" t="str">
        <f>IF(LEN('Questionnaire Data'!DE2)&gt;0,'Questionnaire Data'!DE2,"No")</f>
        <v>No</v>
      </c>
    </row>
  </sheetData>
  <mergeCells count="15">
    <mergeCell ref="AL85:AL88"/>
    <mergeCell ref="D104:L104"/>
    <mergeCell ref="D26:L26"/>
    <mergeCell ref="AL26:AL29"/>
    <mergeCell ref="D38:L38"/>
    <mergeCell ref="AL38:AL41"/>
    <mergeCell ref="D57:L57"/>
    <mergeCell ref="D81:L81"/>
    <mergeCell ref="AL81:AL83"/>
    <mergeCell ref="D18:L18"/>
    <mergeCell ref="E2:H2"/>
    <mergeCell ref="E4:H4"/>
    <mergeCell ref="D6:L6"/>
    <mergeCell ref="AL6:AL8"/>
    <mergeCell ref="AL10:AL11"/>
  </mergeCells>
  <phoneticPr fontId="8" type="noConversion"/>
  <conditionalFormatting sqref="I115">
    <cfRule type="expression" dxfId="0" priority="1">
      <formula>I115&gt;0</formula>
    </cfRule>
  </conditionalFormatting>
  <printOptions horizontalCentered="1"/>
  <pageMargins left="0.1" right="0.1" top="0.1" bottom="0.1" header="0.1" footer="0.1"/>
  <pageSetup scale="60" fitToHeight="4" orientation="portrait" horizontalDpi="360" verticalDpi="360"/>
  <headerFooter alignWithMargins="0"/>
  <rowBreaks count="1" manualBreakCount="1">
    <brk id="80" max="15" man="1"/>
  </rowBreaks>
  <extLst>
    <ext xmlns:mx="http://schemas.microsoft.com/office/mac/excel/2008/main" uri="{64002731-A6B0-56B0-2670-7721B7C09600}">
      <mx:PLV Mode="0" OnePage="0" WScale="6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P4"/>
  <sheetViews>
    <sheetView workbookViewId="0">
      <selection activeCell="C15" sqref="C15"/>
    </sheetView>
  </sheetViews>
  <sheetFormatPr baseColWidth="10" defaultColWidth="21.5" defaultRowHeight="16" x14ac:dyDescent="0.2"/>
  <cols>
    <col min="1" max="1" width="16.6640625" style="1" customWidth="1"/>
    <col min="2" max="2" width="18.33203125" style="1" customWidth="1"/>
    <col min="3" max="3" width="33.1640625" style="1" customWidth="1"/>
    <col min="4" max="4" width="18" style="1" customWidth="1"/>
    <col min="5" max="5" width="17.83203125" style="1" customWidth="1"/>
    <col min="6" max="6" width="18.83203125" style="1" customWidth="1"/>
    <col min="7" max="7" width="20.5" style="1" customWidth="1"/>
    <col min="8" max="8" width="18.1640625" style="1" customWidth="1"/>
    <col min="9" max="9" width="19.83203125" style="1" customWidth="1"/>
    <col min="10" max="10" width="20.1640625" style="1" customWidth="1"/>
    <col min="11" max="11" width="17.83203125" style="1" customWidth="1"/>
    <col min="12" max="12" width="18.83203125" style="1" customWidth="1"/>
    <col min="13" max="13" width="20.5" style="1" customWidth="1"/>
    <col min="14" max="14" width="18.1640625" style="1" customWidth="1"/>
    <col min="15" max="15" width="19.83203125" style="1" customWidth="1"/>
    <col min="16" max="16" width="20.1640625" style="1" customWidth="1"/>
    <col min="17" max="17" width="17.83203125" style="1" customWidth="1"/>
    <col min="18" max="18" width="18.83203125" style="1" customWidth="1"/>
    <col min="19" max="19" width="20.5" style="1" customWidth="1"/>
    <col min="20" max="20" width="18.1640625" style="1" customWidth="1"/>
    <col min="21" max="21" width="19.83203125" style="1" customWidth="1"/>
    <col min="22" max="22" width="20.1640625" style="1" customWidth="1"/>
    <col min="23" max="23" width="17.83203125" style="1" customWidth="1"/>
    <col min="24" max="24" width="18.83203125" style="1" customWidth="1"/>
    <col min="25" max="25" width="20.5" style="1" customWidth="1"/>
    <col min="26" max="26" width="18.1640625" style="1" customWidth="1"/>
    <col min="27" max="27" width="19.83203125" style="1" customWidth="1"/>
    <col min="28" max="28" width="20.1640625" style="1" customWidth="1"/>
    <col min="29" max="29" width="17.83203125" style="1" customWidth="1"/>
    <col min="30" max="30" width="18.83203125" style="1" customWidth="1"/>
    <col min="31" max="31" width="20.5" style="1" customWidth="1"/>
    <col min="32" max="32" width="18.1640625" style="1" customWidth="1"/>
    <col min="33" max="33" width="19.83203125" style="1" customWidth="1"/>
    <col min="34" max="34" width="20.1640625" style="1" customWidth="1"/>
    <col min="35" max="35" width="17.83203125" style="1" customWidth="1"/>
    <col min="36" max="36" width="18.83203125" style="1" customWidth="1"/>
    <col min="37" max="37" width="20.5" style="1" customWidth="1"/>
    <col min="38" max="38" width="18.1640625" style="1" customWidth="1"/>
    <col min="39" max="39" width="19.83203125" style="1" customWidth="1"/>
    <col min="40" max="40" width="20.1640625" style="1" customWidth="1"/>
    <col min="41" max="41" width="17.83203125" style="1" customWidth="1"/>
    <col min="42" max="42" width="18.83203125" style="1" customWidth="1"/>
    <col min="43" max="43" width="20.5" style="1" customWidth="1"/>
    <col min="44" max="44" width="18.1640625" style="1" customWidth="1"/>
    <col min="45" max="45" width="19.83203125" style="1" customWidth="1"/>
    <col min="46" max="46" width="20.1640625" style="1" customWidth="1"/>
    <col min="47" max="47" width="17.83203125" style="1" customWidth="1"/>
    <col min="48" max="48" width="18.83203125" style="1" customWidth="1"/>
    <col min="49" max="49" width="20.5" style="1" customWidth="1"/>
    <col min="50" max="50" width="18.1640625" style="1" customWidth="1"/>
    <col min="51" max="51" width="19.83203125" style="1" customWidth="1"/>
    <col min="52" max="52" width="20.1640625" style="1" customWidth="1"/>
    <col min="53" max="53" width="17.83203125" style="1" customWidth="1"/>
    <col min="54" max="54" width="18.83203125" style="1" customWidth="1"/>
    <col min="55" max="55" width="20.5" style="1" customWidth="1"/>
    <col min="56" max="56" width="18.1640625" style="1" customWidth="1"/>
    <col min="57" max="57" width="19.83203125" style="1" customWidth="1"/>
    <col min="58" max="58" width="20.1640625" style="1" customWidth="1"/>
    <col min="59" max="59" width="17.83203125" style="1" customWidth="1"/>
    <col min="60" max="60" width="18.83203125" style="1" customWidth="1"/>
    <col min="61" max="61" width="20.5" style="1" customWidth="1"/>
    <col min="62" max="62" width="18.1640625" style="1" customWidth="1"/>
    <col min="63" max="63" width="19.83203125" style="1" customWidth="1"/>
    <col min="64" max="64" width="19.33203125" style="1" customWidth="1"/>
    <col min="65" max="65" width="17.33203125" style="1" customWidth="1"/>
    <col min="66" max="66" width="20" style="1" customWidth="1"/>
    <col min="67" max="67" width="20.33203125" style="1" customWidth="1"/>
    <col min="68" max="68" width="17.33203125" style="1" customWidth="1"/>
    <col min="69" max="69" width="21.1640625" style="1" customWidth="1"/>
    <col min="70" max="70" width="19.83203125" style="1" customWidth="1"/>
    <col min="71" max="71" width="20.83203125" style="1" customWidth="1"/>
    <col min="72" max="72" width="20.33203125" style="1" customWidth="1"/>
    <col min="73" max="73" width="19.33203125" style="1" customWidth="1"/>
    <col min="74" max="74" width="21.1640625" style="1" customWidth="1"/>
    <col min="75" max="75" width="19" style="1" customWidth="1"/>
    <col min="76" max="76" width="24.33203125" style="1" customWidth="1"/>
    <col min="77" max="77" width="19.33203125" style="1" customWidth="1"/>
    <col min="78" max="78" width="21.1640625" style="1" customWidth="1"/>
    <col min="79" max="79" width="19" style="1" customWidth="1"/>
    <col min="80" max="80" width="23" style="1" customWidth="1"/>
    <col min="81" max="81" width="23.6640625" style="1" customWidth="1"/>
    <col min="82" max="82" width="21.1640625" style="1" customWidth="1"/>
    <col min="83" max="83" width="19" style="1" customWidth="1"/>
    <col min="84" max="84" width="20.33203125" style="1" customWidth="1"/>
    <col min="85" max="85" width="19.33203125" style="1" customWidth="1"/>
    <col min="86" max="86" width="21.1640625" style="1" customWidth="1"/>
    <col min="87" max="87" width="19" style="1" customWidth="1"/>
    <col min="88" max="88" width="20.33203125" style="1" customWidth="1"/>
    <col min="89" max="89" width="19.33203125" style="1" customWidth="1"/>
    <col min="90" max="90" width="21.1640625" style="1" customWidth="1"/>
    <col min="91" max="91" width="19" style="1" customWidth="1"/>
    <col min="92" max="92" width="20.1640625" style="1" customWidth="1"/>
    <col min="93" max="93" width="20" style="1" customWidth="1"/>
    <col min="94" max="94" width="10" style="1" customWidth="1"/>
    <col min="95" max="95" width="20" style="1" customWidth="1"/>
    <col min="96" max="96" width="13.83203125" style="1" customWidth="1"/>
    <col min="97" max="97" width="11" style="1" customWidth="1"/>
    <col min="98" max="98" width="17.5" style="1" customWidth="1"/>
    <col min="99" max="99" width="20.83203125" style="1" customWidth="1"/>
    <col min="100" max="100" width="13.1640625" style="1" customWidth="1"/>
    <col min="101" max="101" width="20.6640625" style="1" customWidth="1"/>
    <col min="102" max="102" width="16.5" style="1" customWidth="1"/>
    <col min="103" max="103" width="10.6640625" style="1" customWidth="1"/>
    <col min="104" max="104" width="21" style="1" customWidth="1"/>
    <col min="105" max="105" width="8.33203125" style="1" customWidth="1"/>
    <col min="106" max="106" width="20.83203125" style="1" customWidth="1"/>
    <col min="107" max="108" width="20.1640625" style="1" customWidth="1"/>
    <col min="109" max="109" width="17.5" style="1" customWidth="1"/>
    <col min="110" max="110" width="20.5" style="1" customWidth="1"/>
    <col min="111" max="114" width="18.6640625" style="1" customWidth="1"/>
    <col min="115" max="115" width="21.33203125" style="1" customWidth="1"/>
    <col min="116" max="116" width="18.6640625" style="1" customWidth="1"/>
    <col min="117" max="117" width="21.33203125" style="1" customWidth="1"/>
    <col min="118" max="118" width="18.6640625" style="1" customWidth="1"/>
    <col min="119" max="119" width="19.1640625" style="1" customWidth="1"/>
    <col min="120" max="120" width="18.6640625" style="1" customWidth="1"/>
    <col min="121" max="122" width="21.33203125" style="1" customWidth="1"/>
    <col min="123" max="145" width="21.5" style="1" customWidth="1"/>
    <col min="146" max="16384" width="21.5" style="1"/>
  </cols>
  <sheetData>
    <row r="1" spans="1:146" s="95" customFormat="1" ht="204" x14ac:dyDescent="0.15">
      <c r="A1" s="95" t="s">
        <v>53</v>
      </c>
      <c r="B1" s="95" t="s">
        <v>98</v>
      </c>
      <c r="C1" s="95" t="s">
        <v>118</v>
      </c>
      <c r="D1" s="95" t="s">
        <v>61</v>
      </c>
      <c r="E1" s="95" t="s">
        <v>119</v>
      </c>
      <c r="F1" s="95" t="s">
        <v>62</v>
      </c>
      <c r="G1" s="95" t="s">
        <v>63</v>
      </c>
      <c r="H1" s="95" t="s">
        <v>61</v>
      </c>
      <c r="I1" s="95" t="s">
        <v>119</v>
      </c>
      <c r="J1" s="95" t="s">
        <v>62</v>
      </c>
      <c r="K1" s="95" t="s">
        <v>63</v>
      </c>
      <c r="L1" s="95" t="s">
        <v>61</v>
      </c>
      <c r="M1" s="95" t="s">
        <v>119</v>
      </c>
      <c r="N1" s="95" t="s">
        <v>62</v>
      </c>
      <c r="O1" s="95" t="s">
        <v>63</v>
      </c>
      <c r="P1" s="95" t="s">
        <v>61</v>
      </c>
      <c r="Q1" s="95" t="s">
        <v>119</v>
      </c>
      <c r="R1" s="95" t="s">
        <v>62</v>
      </c>
      <c r="S1" s="95" t="s">
        <v>63</v>
      </c>
      <c r="T1" s="95" t="s">
        <v>61</v>
      </c>
      <c r="U1" s="95" t="s">
        <v>119</v>
      </c>
      <c r="V1" s="95" t="s">
        <v>62</v>
      </c>
      <c r="W1" s="95" t="s">
        <v>64</v>
      </c>
      <c r="X1" s="95" t="s">
        <v>76</v>
      </c>
      <c r="Y1" s="95" t="s">
        <v>120</v>
      </c>
      <c r="Z1" s="95" t="s">
        <v>55</v>
      </c>
      <c r="AA1" s="95" t="s">
        <v>77</v>
      </c>
      <c r="AB1" s="95" t="s">
        <v>121</v>
      </c>
      <c r="AC1" s="95" t="s">
        <v>56</v>
      </c>
      <c r="AD1" s="95" t="s">
        <v>122</v>
      </c>
      <c r="AE1" s="95" t="s">
        <v>120</v>
      </c>
      <c r="AF1" s="95" t="s">
        <v>55</v>
      </c>
      <c r="AG1" s="95" t="s">
        <v>77</v>
      </c>
      <c r="AH1" s="95" t="s">
        <v>121</v>
      </c>
      <c r="AI1" s="95" t="s">
        <v>56</v>
      </c>
      <c r="AJ1" s="95" t="s">
        <v>122</v>
      </c>
      <c r="AK1" s="95" t="s">
        <v>78</v>
      </c>
      <c r="AL1" s="95" t="s">
        <v>123</v>
      </c>
      <c r="AM1" s="95" t="s">
        <v>55</v>
      </c>
      <c r="AN1" s="95" t="s">
        <v>124</v>
      </c>
      <c r="AO1" s="95" t="s">
        <v>121</v>
      </c>
      <c r="AP1" s="95" t="s">
        <v>56</v>
      </c>
      <c r="AQ1" s="95" t="s">
        <v>122</v>
      </c>
      <c r="AR1" s="95" t="s">
        <v>125</v>
      </c>
      <c r="AS1" s="95" t="s">
        <v>55</v>
      </c>
      <c r="AT1" s="95" t="s">
        <v>124</v>
      </c>
      <c r="AU1" s="95" t="s">
        <v>121</v>
      </c>
      <c r="AV1" s="95" t="s">
        <v>56</v>
      </c>
      <c r="AW1" s="95" t="s">
        <v>122</v>
      </c>
      <c r="AX1" s="95" t="s">
        <v>54</v>
      </c>
      <c r="AY1" s="95" t="s">
        <v>126</v>
      </c>
      <c r="AZ1" s="95" t="s">
        <v>55</v>
      </c>
      <c r="BA1" s="95" t="s">
        <v>121</v>
      </c>
      <c r="BB1" s="95" t="s">
        <v>56</v>
      </c>
      <c r="BC1" s="95" t="s">
        <v>122</v>
      </c>
      <c r="BD1" s="95" t="s">
        <v>54</v>
      </c>
      <c r="BE1" s="95" t="s">
        <v>126</v>
      </c>
      <c r="BF1" s="95" t="s">
        <v>55</v>
      </c>
      <c r="BG1" s="95" t="s">
        <v>121</v>
      </c>
      <c r="BH1" s="95" t="s">
        <v>56</v>
      </c>
      <c r="BI1" s="95" t="s">
        <v>122</v>
      </c>
      <c r="BJ1" s="95" t="s">
        <v>54</v>
      </c>
      <c r="BK1" s="95" t="s">
        <v>126</v>
      </c>
      <c r="BL1" s="95" t="s">
        <v>55</v>
      </c>
      <c r="BM1" s="95" t="s">
        <v>121</v>
      </c>
      <c r="BN1" s="95" t="s">
        <v>56</v>
      </c>
      <c r="BO1" s="95" t="s">
        <v>122</v>
      </c>
      <c r="BP1" s="95" t="s">
        <v>54</v>
      </c>
      <c r="BQ1" s="95" t="s">
        <v>126</v>
      </c>
      <c r="BR1" s="95" t="s">
        <v>55</v>
      </c>
      <c r="BS1" s="95" t="s">
        <v>121</v>
      </c>
      <c r="BT1" s="95" t="s">
        <v>56</v>
      </c>
      <c r="BU1" s="95" t="s">
        <v>122</v>
      </c>
      <c r="BV1" s="95" t="s">
        <v>54</v>
      </c>
      <c r="BW1" s="95" t="s">
        <v>126</v>
      </c>
      <c r="BX1" s="95" t="s">
        <v>55</v>
      </c>
      <c r="BY1" s="95" t="s">
        <v>121</v>
      </c>
      <c r="BZ1" s="95" t="s">
        <v>56</v>
      </c>
      <c r="CA1" s="95" t="s">
        <v>122</v>
      </c>
      <c r="CB1" s="95" t="s">
        <v>54</v>
      </c>
      <c r="CC1" s="95" t="s">
        <v>126</v>
      </c>
      <c r="CD1" s="95" t="s">
        <v>55</v>
      </c>
      <c r="CE1" s="95" t="s">
        <v>121</v>
      </c>
      <c r="CF1" s="95" t="s">
        <v>56</v>
      </c>
      <c r="CG1" s="95" t="s">
        <v>122</v>
      </c>
      <c r="CH1" s="95" t="s">
        <v>54</v>
      </c>
      <c r="CI1" s="95" t="s">
        <v>126</v>
      </c>
      <c r="CJ1" s="95" t="s">
        <v>55</v>
      </c>
      <c r="CK1" s="95" t="s">
        <v>121</v>
      </c>
      <c r="CL1" s="95" t="s">
        <v>56</v>
      </c>
      <c r="CM1" s="95" t="s">
        <v>122</v>
      </c>
      <c r="CN1" s="95" t="s">
        <v>54</v>
      </c>
      <c r="CO1" s="95" t="s">
        <v>126</v>
      </c>
      <c r="CP1" s="95" t="s">
        <v>55</v>
      </c>
      <c r="CQ1" s="95" t="s">
        <v>121</v>
      </c>
      <c r="CR1" s="95" t="s">
        <v>56</v>
      </c>
      <c r="CS1" s="95" t="s">
        <v>122</v>
      </c>
      <c r="CT1" s="95" t="s">
        <v>54</v>
      </c>
      <c r="CU1" s="95" t="s">
        <v>126</v>
      </c>
      <c r="CV1" s="95" t="s">
        <v>55</v>
      </c>
      <c r="CW1" s="95" t="s">
        <v>121</v>
      </c>
      <c r="CX1" s="95" t="s">
        <v>56</v>
      </c>
      <c r="CY1" s="95" t="s">
        <v>122</v>
      </c>
      <c r="CZ1" s="95" t="s">
        <v>54</v>
      </c>
      <c r="DA1" s="95" t="s">
        <v>126</v>
      </c>
      <c r="DB1" s="95" t="s">
        <v>55</v>
      </c>
      <c r="DC1" s="95" t="s">
        <v>121</v>
      </c>
      <c r="DD1" s="95" t="s">
        <v>56</v>
      </c>
      <c r="DE1" s="95" t="s">
        <v>127</v>
      </c>
      <c r="DF1" s="95" t="s">
        <v>57</v>
      </c>
      <c r="DG1" s="95" t="s">
        <v>58</v>
      </c>
      <c r="DH1" s="95" t="s">
        <v>59</v>
      </c>
      <c r="DI1" s="95" t="s">
        <v>60</v>
      </c>
      <c r="DJ1" s="95" t="s">
        <v>128</v>
      </c>
      <c r="DK1" s="95" t="s">
        <v>129</v>
      </c>
      <c r="DL1" s="95" t="s">
        <v>130</v>
      </c>
      <c r="DM1" s="95" t="s">
        <v>14</v>
      </c>
      <c r="DN1" s="95" t="s">
        <v>65</v>
      </c>
      <c r="DO1" s="95" t="s">
        <v>20</v>
      </c>
      <c r="DP1" s="95" t="s">
        <v>66</v>
      </c>
      <c r="DQ1" s="95" t="s">
        <v>52</v>
      </c>
      <c r="DR1" s="95" t="s">
        <v>31</v>
      </c>
      <c r="DS1" s="95" t="s">
        <v>25</v>
      </c>
      <c r="DT1" s="95" t="s">
        <v>131</v>
      </c>
      <c r="DU1" s="95" t="s">
        <v>67</v>
      </c>
      <c r="DV1" s="95" t="s">
        <v>132</v>
      </c>
      <c r="DW1" s="95" t="s">
        <v>32</v>
      </c>
      <c r="DX1" s="95" t="s">
        <v>2</v>
      </c>
      <c r="DY1" s="95" t="s">
        <v>133</v>
      </c>
      <c r="DZ1" s="95" t="s">
        <v>134</v>
      </c>
      <c r="EA1" s="95" t="s">
        <v>135</v>
      </c>
      <c r="EB1" s="95" t="s">
        <v>11</v>
      </c>
      <c r="EC1" s="95" t="s">
        <v>136</v>
      </c>
      <c r="ED1" s="95" t="s">
        <v>68</v>
      </c>
      <c r="EE1" s="95" t="s">
        <v>69</v>
      </c>
      <c r="EF1" s="95" t="s">
        <v>70</v>
      </c>
      <c r="EG1" s="95" t="s">
        <v>71</v>
      </c>
      <c r="EH1" s="95" t="s">
        <v>72</v>
      </c>
      <c r="EI1" s="95" t="s">
        <v>73</v>
      </c>
      <c r="EJ1" s="95" t="s">
        <v>137</v>
      </c>
      <c r="EK1" s="95" t="s">
        <v>74</v>
      </c>
      <c r="EL1" s="95" t="s">
        <v>138</v>
      </c>
      <c r="EM1" s="95" t="s">
        <v>139</v>
      </c>
      <c r="EN1" s="95" t="s">
        <v>75</v>
      </c>
      <c r="EO1" s="95" t="s">
        <v>140</v>
      </c>
      <c r="EP1" s="95" t="s">
        <v>141</v>
      </c>
    </row>
    <row r="2" spans="1:146" x14ac:dyDescent="0.2"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x14ac:dyDescent="0.2">
      <c r="B3" s="94"/>
    </row>
    <row r="4" spans="1:146" x14ac:dyDescent="0.2">
      <c r="A4" s="115" t="s">
        <v>142</v>
      </c>
      <c r="B4" s="115"/>
      <c r="C4" s="115"/>
    </row>
  </sheetData>
  <mergeCells count="1">
    <mergeCell ref="A4:C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Monthly Budget</vt:lpstr>
      <vt:lpstr>12 Mo Budget</vt:lpstr>
      <vt:lpstr>Questionnaire Data</vt:lpstr>
      <vt:lpstr>'12 Mo Budget'!Print_Area</vt:lpstr>
      <vt:lpstr>'Monthly Budget'!Print_Area</vt:lpstr>
      <vt:lpstr>'12 Mo Budget'!Print_Titles</vt:lpstr>
      <vt:lpstr>'Monthly Budget'!Print_Titles</vt:lpstr>
    </vt:vector>
  </TitlesOfParts>
  <Company>Buckhead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Newland</dc:creator>
  <cp:lastModifiedBy>Microsoft Office User</cp:lastModifiedBy>
  <cp:lastPrinted>2020-04-21T16:56:18Z</cp:lastPrinted>
  <dcterms:created xsi:type="dcterms:W3CDTF">2016-01-07T18:39:31Z</dcterms:created>
  <dcterms:modified xsi:type="dcterms:W3CDTF">2020-05-07T16:50:00Z</dcterms:modified>
</cp:coreProperties>
</file>